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2465" activeTab="1"/>
  </bookViews>
  <sheets>
    <sheet name="תנאי סף" sheetId="1" r:id="rId1"/>
    <sheet name="איכות" sheetId="2" r:id="rId2"/>
    <sheet name="מחיר וסיכום" sheetId="5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3" i="2" l="1"/>
  <c r="O12" i="2"/>
  <c r="O11" i="2"/>
  <c r="N10" i="2" s="1"/>
  <c r="O7" i="2"/>
  <c r="O6" i="2"/>
  <c r="N5" i="2"/>
  <c r="M13" i="2"/>
  <c r="M12" i="2"/>
  <c r="L10" i="2" s="1"/>
  <c r="M11" i="2"/>
  <c r="M7" i="2"/>
  <c r="M6" i="2"/>
  <c r="L5" i="2" s="1"/>
  <c r="K13" i="2"/>
  <c r="K12" i="2"/>
  <c r="J10" i="2" s="1"/>
  <c r="K11" i="2"/>
  <c r="K7" i="2"/>
  <c r="K6" i="2"/>
  <c r="J5" i="2" s="1"/>
  <c r="I13" i="2"/>
  <c r="I12" i="2"/>
  <c r="H10" i="2" s="1"/>
  <c r="I11" i="2"/>
  <c r="I7" i="2"/>
  <c r="I6" i="2"/>
  <c r="H5" i="2" s="1"/>
  <c r="F14" i="2"/>
  <c r="F15" i="2" s="1"/>
  <c r="G7" i="2"/>
  <c r="N14" i="2" l="1"/>
  <c r="N15" i="2" s="1"/>
  <c r="L14" i="2"/>
  <c r="L15" i="2" s="1"/>
  <c r="J14" i="2"/>
  <c r="J15" i="2" s="1"/>
  <c r="H14" i="2"/>
  <c r="H15" i="2" s="1"/>
  <c r="H5" i="5"/>
  <c r="H8" i="5" s="1"/>
  <c r="H3" i="5"/>
  <c r="G5" i="5"/>
  <c r="G8" i="5" s="1"/>
  <c r="F5" i="5"/>
  <c r="F8" i="5" s="1"/>
  <c r="G3" i="5"/>
  <c r="F3" i="5"/>
  <c r="G13" i="2" l="1"/>
  <c r="G12" i="2"/>
  <c r="G11" i="2"/>
  <c r="E3" i="5" l="1"/>
  <c r="D3" i="5"/>
  <c r="E5" i="5"/>
  <c r="E8" i="5" s="1"/>
  <c r="D5" i="5"/>
  <c r="D8" i="5" s="1"/>
  <c r="B9" i="5"/>
  <c r="F10" i="2" l="1"/>
  <c r="G6" i="2" l="1"/>
  <c r="F5" i="2" s="1"/>
  <c r="F7" i="5" l="1"/>
  <c r="F9" i="5" s="1"/>
  <c r="G7" i="5"/>
  <c r="G9" i="5" s="1"/>
  <c r="D7" i="5" l="1"/>
  <c r="D9" i="5" s="1"/>
  <c r="E7" i="5"/>
  <c r="H7" i="5"/>
  <c r="H9" i="5" s="1"/>
  <c r="E9" i="5" l="1"/>
  <c r="G10" i="5" s="1"/>
  <c r="H10" i="5" l="1"/>
  <c r="F10" i="5"/>
  <c r="D10" i="5"/>
  <c r="E10" i="5"/>
</calcChain>
</file>

<file path=xl/sharedStrings.xml><?xml version="1.0" encoding="utf-8"?>
<sst xmlns="http://schemas.openxmlformats.org/spreadsheetml/2006/main" count="87" uniqueCount="78">
  <si>
    <t>תיאור התנאי</t>
  </si>
  <si>
    <t>שם איש הקשר:</t>
  </si>
  <si>
    <t>טלפון:</t>
  </si>
  <si>
    <t>מס' סעיף</t>
  </si>
  <si>
    <t>כתובת דוא"ל</t>
  </si>
  <si>
    <t>תנאי סף מנהליים</t>
  </si>
  <si>
    <t>המציע הינו גוף משפטי מאוגד הרשום ברשם רשמי בישראל / עוסק מורשה.</t>
  </si>
  <si>
    <t>המציע עומד בדרישות תקנה 6(א) לתקנות חובת המכרזים, התשנ"ג- 1993 ובכלל זה מחזיק בכל האישורים הנדרשים לפי חוק עסקאות גופים ציבוריים, התשל"ו- 1976 (אכיפת ניהול חשבונות ותשלום חובות מס), כשהם תקפים.</t>
  </si>
  <si>
    <t>אין מניעה, לפי כל דין ו/או הסכם שהמציע צד לו, להשתתפותו של המציע במכרז ואין, לפי שיקול דעתו הבלעדי והמוחלט של המזמין, אפשרות כלשהי לקיומו של ניגוד עניינים, ישיר או עקיף, בין ענייני המציע ו/או בעלי השליטה בו ו/או נושאי המשרה שלו ו/או הפועלים מטעמו, לבין ענייני המזמין ו/או מתן השירותים.</t>
  </si>
  <si>
    <t>בעל תואר אקדמי.</t>
  </si>
  <si>
    <t>מסמכים נדרשים</t>
  </si>
  <si>
    <t>אם המציע הוא תאגיד, יצורף בנוסף אישור עו"ד או רו"ח על היות החתומים בשמו על מסמכי המכרז רשאים לחייב את המציע בחתימתם.</t>
  </si>
  <si>
    <r>
      <t>תצהיר בדבר היעדר הרשעות לפי חוק עובדים זרים וחוק שכר מינימום חתום ע"י עו"ד (</t>
    </r>
    <r>
      <rPr>
        <b/>
        <sz val="11"/>
        <color theme="1"/>
        <rFont val="David"/>
        <family val="2"/>
        <charset val="177"/>
      </rPr>
      <t>נספח ב'5</t>
    </r>
    <r>
      <rPr>
        <sz val="11"/>
        <color theme="1"/>
        <rFont val="David"/>
        <family val="2"/>
        <charset val="177"/>
      </rPr>
      <t>).</t>
    </r>
  </si>
  <si>
    <r>
      <t>התחייבות ואישור המציע לקיום החקיקה בתחום העסקת עובדים חתומה ע"י עו"ד (</t>
    </r>
    <r>
      <rPr>
        <b/>
        <sz val="11"/>
        <color theme="1"/>
        <rFont val="David"/>
        <family val="2"/>
        <charset val="177"/>
      </rPr>
      <t>נספח ב'6</t>
    </r>
    <r>
      <rPr>
        <sz val="11"/>
        <color theme="1"/>
        <rFont val="David"/>
        <family val="2"/>
        <charset val="177"/>
      </rPr>
      <t>).</t>
    </r>
  </si>
  <si>
    <r>
      <t>התחייבות להימנע מניגוד עניינים (</t>
    </r>
    <r>
      <rPr>
        <b/>
        <sz val="11"/>
        <color theme="1"/>
        <rFont val="David"/>
        <family val="2"/>
        <charset val="177"/>
      </rPr>
      <t>נספח ב'7</t>
    </r>
    <r>
      <rPr>
        <sz val="11"/>
        <color theme="1"/>
        <rFont val="David"/>
        <family val="2"/>
        <charset val="177"/>
      </rPr>
      <t>).</t>
    </r>
  </si>
  <si>
    <r>
      <t>התחייבות לשמירת סודיות ולמניעת ניגוד עניינים (</t>
    </r>
    <r>
      <rPr>
        <b/>
        <sz val="11"/>
        <color theme="1"/>
        <rFont val="David"/>
        <family val="2"/>
        <charset val="177"/>
      </rPr>
      <t>נספח ב'8</t>
    </r>
    <r>
      <rPr>
        <sz val="11"/>
        <color theme="1"/>
        <rFont val="David"/>
        <family val="2"/>
        <charset val="177"/>
      </rPr>
      <t>).</t>
    </r>
  </si>
  <si>
    <r>
      <t>הצהרה על שימוש בתוכנות מקוריות (</t>
    </r>
    <r>
      <rPr>
        <b/>
        <sz val="11"/>
        <color theme="1"/>
        <rFont val="David"/>
        <family val="2"/>
        <charset val="177"/>
      </rPr>
      <t>נספח ב'9</t>
    </r>
    <r>
      <rPr>
        <sz val="11"/>
        <color theme="1"/>
        <rFont val="David"/>
        <family val="2"/>
        <charset val="177"/>
      </rPr>
      <t xml:space="preserve">). </t>
    </r>
  </si>
  <si>
    <t xml:space="preserve">מסמך בשפה העברית המתאר את פרופיל המציע. </t>
  </si>
  <si>
    <t>קריטריון</t>
  </si>
  <si>
    <t>משקל בציון האיכות</t>
  </si>
  <si>
    <t>נימוק / ציון גלם</t>
  </si>
  <si>
    <t>ניקוד</t>
  </si>
  <si>
    <t>ניסיון בייעוץ תקשורתי</t>
  </si>
  <si>
    <t>שביעות רצון לקוחות</t>
  </si>
  <si>
    <t>ניסיון בייעוץ לגופים בתחומים רלוונטיים (תרבות, ספורט, מדע, חינוך, חברה וקהילה)</t>
  </si>
  <si>
    <t>השכלת היועץ הבכיר</t>
  </si>
  <si>
    <t>אסטרטגיה</t>
  </si>
  <si>
    <t xml:space="preserve">התאמת תכנית הפעילות השוטפת המוצעת לצורכי המשרד </t>
  </si>
  <si>
    <t xml:space="preserve">מקרה בוחן </t>
  </si>
  <si>
    <t xml:space="preserve">התרשמות מהצוות ומאופן ההצגה (רהיטות, יכולת העברת המסר וכו') </t>
  </si>
  <si>
    <t>סה"כ ציון איכות</t>
  </si>
  <si>
    <t>מעבר סף איכות</t>
  </si>
  <si>
    <t>הצעת המחיר</t>
  </si>
  <si>
    <t>ציון מחיר מנורמל</t>
  </si>
  <si>
    <t>ציון איכות</t>
  </si>
  <si>
    <t>ציון מחיר</t>
  </si>
  <si>
    <t>סה"כ ציון</t>
  </si>
  <si>
    <t>דירוג המציעים</t>
  </si>
  <si>
    <t>5.1.1</t>
  </si>
  <si>
    <t>5.1.2</t>
  </si>
  <si>
    <t>5.1.3</t>
  </si>
  <si>
    <t>5.1.4</t>
  </si>
  <si>
    <t>5.1.5</t>
  </si>
  <si>
    <t>אם המציע הוא תאגיד - במועד הגשת ההצעה המציע אינו בעל חובות אגרה שנתית לרשות התאגידים בגין שנת 2015 או מוקדם מכך. כמו כן, אינו מוגדר כ"חברה מפרה" ו/או לא נשלחה אליו התראה על היותו "חברה מפרה" כאמור בסעיף 362א' לחוק החברות, התשנ"ט 1999.</t>
  </si>
  <si>
    <t>ערבות הצעה - על המציע לצרף להצעתו ערבות בנקאית לא צמודה, בלתי-מותנית וברת-חילוט על סך של 7,500 ₪</t>
  </si>
  <si>
    <t>5.2.2.1</t>
  </si>
  <si>
    <t>5.2.1.1</t>
  </si>
  <si>
    <t>5.2.1.2</t>
  </si>
  <si>
    <t>5.2.1.3</t>
  </si>
  <si>
    <t>במהלך התקופה הנ"ל סיפק ייעוץ כאמור לעיל לגוף ציבורי אחד לכל הפחות.</t>
  </si>
  <si>
    <t>בחמש השנים האחרונות, בעל ניסיון של ארבע (4) שנים לכל הפחות במתן ייעוץ בתחומי התקשורת ו/או יחסי ציבור ו/או דוברות, לרבות ניסיון בניהול משברים תקשורתיים.</t>
  </si>
  <si>
    <t>תנאי סף מקצועיים - יועץ יח"צ בכיר</t>
  </si>
  <si>
    <t>תנאי סף מקצועיים- יועץ יח"צ נוסף</t>
  </si>
  <si>
    <r>
      <rPr>
        <b/>
        <sz val="7"/>
        <color theme="1"/>
        <rFont val="Times New Roman"/>
        <family val="1"/>
      </rPr>
      <t> </t>
    </r>
    <r>
      <rPr>
        <sz val="12"/>
        <color theme="1"/>
        <rFont val="David"/>
        <family val="2"/>
        <charset val="177"/>
      </rPr>
      <t>בשלוש השנים האחרונות, בעל ניסיון של שנתיים לכל הפחות במתן ייעוץ בתחום התקשורת ו/או יחסי ציבור
 ו/או דוברות.</t>
    </r>
  </si>
  <si>
    <r>
      <t xml:space="preserve">חוברת ההצעה </t>
    </r>
    <r>
      <rPr>
        <sz val="11"/>
        <color theme="1"/>
        <rFont val="David"/>
        <family val="2"/>
        <charset val="177"/>
      </rPr>
      <t>מלאה וחתומה.</t>
    </r>
  </si>
  <si>
    <t xml:space="preserve">אישורים לפי חוק עסקאות גופים ציבוריים, בדבר ניהול פנקסי חשבונות ורשומות, כשהוא תקף, להוכחת העמידה בתנאי הסף שבסעיף ‎‎5.1.2. </t>
  </si>
  <si>
    <t>אם המציע הוא תאגיד - יצרף נסח חברה/שותפות עדכני מרשות התאגידים, לצורך הוכחת עמידה בתנאי הסף שבסעיף ‎5.1.4.</t>
  </si>
  <si>
    <r>
      <t>פרטים אודות השכלתו וניסיונו של היועץ הבכיר כנדרש בסעיף ‎5.2.1. כמו כן, יצורפו קורות חיים ומסמכים המעידים על השכלתו וניסיונו (</t>
    </r>
    <r>
      <rPr>
        <b/>
        <sz val="11"/>
        <color theme="1"/>
        <rFont val="David"/>
        <family val="2"/>
        <charset val="177"/>
      </rPr>
      <t>נספח ב'2</t>
    </r>
    <r>
      <rPr>
        <sz val="11"/>
        <color theme="1"/>
        <rFont val="David"/>
        <family val="2"/>
        <charset val="177"/>
      </rPr>
      <t>).</t>
    </r>
  </si>
  <si>
    <r>
      <t>למציעים באשכול א' בלבד - פרטים אודות השכלתו וניסיונו של היועץ הנוסף, כנדרש בסעיף ‎6.3.2. כן יצורפו קורות חיים ומסמכים המעידים על השכלתו וניסיונו (</t>
    </r>
    <r>
      <rPr>
        <b/>
        <sz val="11"/>
        <color theme="1"/>
        <rFont val="David"/>
        <family val="2"/>
        <charset val="177"/>
      </rPr>
      <t>נספח ב'3</t>
    </r>
    <r>
      <rPr>
        <sz val="11"/>
        <color theme="1"/>
        <rFont val="David"/>
        <family val="2"/>
        <charset val="177"/>
      </rPr>
      <t>).</t>
    </r>
  </si>
  <si>
    <t>ערבות בנקאית להבטחת קיום תנאי המכרז, לצורך הוכחת עמידה בתנאי הסף המפורט בסעיף 5.1.5 לעיל, בנוסח נספח ב'4</t>
  </si>
  <si>
    <r>
      <t>הצעת המחיר (</t>
    </r>
    <r>
      <rPr>
        <b/>
        <sz val="11"/>
        <color theme="1"/>
        <rFont val="David"/>
        <family val="2"/>
        <charset val="177"/>
      </rPr>
      <t>נספח ב'10</t>
    </r>
    <r>
      <rPr>
        <sz val="11"/>
        <color theme="1"/>
        <rFont val="David"/>
        <family val="2"/>
        <charset val="177"/>
      </rPr>
      <t>).</t>
    </r>
  </si>
  <si>
    <t>תכנית עבודה כתובה לביצוע השירותים, בה יציג כיצד בכוונתו ליישם ולהפעיל את הדרישות והמטלות המופיעות במפרט שבנספח א' למכרז.</t>
  </si>
  <si>
    <t>6.10</t>
  </si>
  <si>
    <t>6.11</t>
  </si>
  <si>
    <t>6.12</t>
  </si>
  <si>
    <t>6.13</t>
  </si>
  <si>
    <t>6.14</t>
  </si>
  <si>
    <t>6.15</t>
  </si>
  <si>
    <t>6.16</t>
  </si>
  <si>
    <t xml:space="preserve">העתק תעודת עוסק מורשה והעתק של תעודת התאגדות (לפי העניין וסוג התאגדותו המשפטית של המציע) מאושר/ים על ידי עו"ד, לצורך הוכחת העמידה בתנאי הסף שבסעיף ‎‎5.1.1. אם המציע הוא עמותה, עליו להעביר אישור ניהול תקין מטעם רשם העמותות, תקף למועד הגשת ההצעה. </t>
  </si>
  <si>
    <t>11.6.4</t>
  </si>
  <si>
    <t>11.6.1</t>
  </si>
  <si>
    <t>11.6.1.1</t>
  </si>
  <si>
    <t>ניסיון היועץ הבכיר</t>
  </si>
  <si>
    <t>11.6.3</t>
  </si>
  <si>
    <t>11.6.2</t>
  </si>
  <si>
    <t>11.6.1.2</t>
  </si>
  <si>
    <r>
      <t xml:space="preserve">תואר ראשון - </t>
    </r>
    <r>
      <rPr>
        <b/>
        <sz val="11"/>
        <rFont val="Arial"/>
        <family val="2"/>
      </rPr>
      <t>0 נק'</t>
    </r>
    <r>
      <rPr>
        <sz val="11"/>
        <rFont val="Arial"/>
        <family val="2"/>
      </rPr>
      <t xml:space="preserve">
תואר אקדמי בתחום התקשורת או תואר שני בתחום כלשהו - </t>
    </r>
    <r>
      <rPr>
        <b/>
        <sz val="11"/>
        <rFont val="Arial"/>
        <family val="2"/>
      </rPr>
      <t>5 נק'</t>
    </r>
    <r>
      <rPr>
        <sz val="11"/>
        <rFont val="Arial"/>
        <family val="2"/>
      </rPr>
      <t xml:space="preserve">
תואר אקדמי בתחום התקשורת + תואר שני כלשהו - </t>
    </r>
    <r>
      <rPr>
        <b/>
        <sz val="11"/>
        <rFont val="Arial"/>
        <family val="2"/>
      </rPr>
      <t>10 נק'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</si>
</sst>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&quot;₪&quot;\ #,##0"/>
  </numFmts>
  <fonts count="25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4"/>
      <color theme="1"/>
      <name val="David"/>
      <family val="2"/>
      <charset val="177"/>
    </font>
    <font>
      <b/>
      <sz val="15"/>
      <color theme="1"/>
      <name val="David"/>
      <family val="2"/>
      <charset val="177"/>
    </font>
    <font>
      <b/>
      <sz val="11"/>
      <color theme="1"/>
      <name val="David"/>
      <family val="2"/>
      <charset val="177"/>
    </font>
    <font>
      <b/>
      <sz val="12"/>
      <color theme="1"/>
      <name val="David"/>
      <family val="2"/>
      <charset val="177"/>
    </font>
    <font>
      <u/>
      <sz val="11"/>
      <color theme="10"/>
      <name val="Arial"/>
      <family val="2"/>
      <charset val="177"/>
      <scheme val="minor"/>
    </font>
    <font>
      <b/>
      <sz val="13"/>
      <color theme="1"/>
      <name val="David"/>
      <family val="2"/>
      <charset val="177"/>
    </font>
    <font>
      <b/>
      <sz val="13"/>
      <color theme="1"/>
      <name val="Times New Roman"/>
      <family val="1"/>
      <scheme val="major"/>
    </font>
    <font>
      <sz val="12"/>
      <color theme="1"/>
      <name val="David"/>
      <family val="2"/>
      <charset val="177"/>
    </font>
    <font>
      <sz val="11"/>
      <color theme="1"/>
      <name val="Times New Roman"/>
      <family val="1"/>
      <scheme val="major"/>
    </font>
    <font>
      <b/>
      <sz val="7"/>
      <color theme="1"/>
      <name val="Times New Roman"/>
      <family val="1"/>
    </font>
    <font>
      <b/>
      <sz val="15"/>
      <color theme="1"/>
      <name val="Times New Roman"/>
      <family val="1"/>
      <scheme val="major"/>
    </font>
    <font>
      <sz val="11"/>
      <color theme="1"/>
      <name val="David"/>
      <family val="2"/>
      <charset val="177"/>
    </font>
    <font>
      <b/>
      <sz val="14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3"/>
      <color theme="0"/>
      <name val="Arial"/>
      <family val="2"/>
      <charset val="177"/>
    </font>
    <font>
      <b/>
      <sz val="12"/>
      <name val="Arial"/>
      <family val="2"/>
      <charset val="177"/>
    </font>
    <font>
      <b/>
      <sz val="12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-0.249977111117893"/>
        <bgColor theme="8" tint="0.7999816888943144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249977111117893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99">
    <xf numFmtId="0" fontId="0" fillId="0" borderId="0" xfId="0"/>
    <xf numFmtId="0" fontId="2" fillId="2" borderId="1" xfId="0" applyFont="1" applyFill="1" applyBorder="1" applyAlignment="1" applyProtection="1">
      <alignment readingOrder="2"/>
      <protection hidden="1"/>
    </xf>
    <xf numFmtId="0" fontId="5" fillId="2" borderId="2" xfId="0" applyFont="1" applyFill="1" applyBorder="1" applyAlignment="1" applyProtection="1">
      <alignment horizontal="center" wrapText="1"/>
      <protection hidden="1"/>
    </xf>
    <xf numFmtId="0" fontId="5" fillId="2" borderId="4" xfId="0" applyFont="1" applyFill="1" applyBorder="1" applyAlignment="1" applyProtection="1">
      <alignment horizontal="center" wrapText="1"/>
      <protection hidden="1"/>
    </xf>
    <xf numFmtId="0" fontId="4" fillId="2" borderId="4" xfId="0" applyFont="1" applyFill="1" applyBorder="1" applyAlignment="1" applyProtection="1">
      <alignment horizontal="center" vertical="center" wrapText="1"/>
      <protection hidden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 applyProtection="1">
      <alignment horizontal="center" wrapText="1"/>
      <protection hidden="1"/>
    </xf>
    <xf numFmtId="0" fontId="4" fillId="2" borderId="7" xfId="0" applyFont="1" applyFill="1" applyBorder="1" applyAlignment="1" applyProtection="1">
      <alignment horizontal="center" vertical="center" wrapText="1"/>
      <protection hidden="1"/>
    </xf>
    <xf numFmtId="49" fontId="4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hidden="1"/>
    </xf>
    <xf numFmtId="0" fontId="6" fillId="2" borderId="2" xfId="2" applyFill="1" applyBorder="1" applyAlignment="1" applyProtection="1">
      <alignment horizontal="center" vertical="center" wrapText="1"/>
      <protection locked="0"/>
    </xf>
    <xf numFmtId="0" fontId="6" fillId="2" borderId="3" xfId="2" applyFill="1" applyBorder="1" applyAlignment="1" applyProtection="1">
      <alignment horizontal="center" vertical="center" wrapText="1"/>
      <protection locked="0"/>
    </xf>
    <xf numFmtId="49" fontId="5" fillId="4" borderId="12" xfId="0" applyNumberFormat="1" applyFont="1" applyFill="1" applyBorder="1" applyAlignment="1" applyProtection="1">
      <alignment horizontal="center" vertical="center" readingOrder="2"/>
      <protection hidden="1"/>
    </xf>
    <xf numFmtId="0" fontId="9" fillId="4" borderId="13" xfId="0" applyFont="1" applyFill="1" applyBorder="1" applyAlignment="1" applyProtection="1">
      <alignment horizontal="right" vertical="center" wrapText="1" readingOrder="2"/>
      <protection hidden="1"/>
    </xf>
    <xf numFmtId="0" fontId="9" fillId="4" borderId="17" xfId="0" applyFont="1" applyFill="1" applyBorder="1" applyAlignment="1" applyProtection="1">
      <alignment horizontal="right" vertical="center" wrapText="1" readingOrder="2"/>
      <protection hidden="1"/>
    </xf>
    <xf numFmtId="0" fontId="10" fillId="2" borderId="17" xfId="0" applyFont="1" applyFill="1" applyBorder="1" applyAlignment="1" applyProtection="1">
      <alignment horizontal="center" vertical="center" wrapText="1"/>
      <protection locked="0"/>
    </xf>
    <xf numFmtId="0" fontId="10" fillId="2" borderId="6" xfId="0" applyFont="1" applyFill="1" applyBorder="1" applyAlignment="1" applyProtection="1">
      <alignment horizontal="center" vertical="center" wrapText="1"/>
      <protection locked="0"/>
    </xf>
    <xf numFmtId="0" fontId="10" fillId="2" borderId="18" xfId="0" applyFont="1" applyFill="1" applyBorder="1" applyAlignment="1" applyProtection="1">
      <alignment horizontal="center" vertical="center" wrapText="1"/>
      <protection locked="0"/>
    </xf>
    <xf numFmtId="0" fontId="10" fillId="2" borderId="19" xfId="0" applyFont="1" applyFill="1" applyBorder="1" applyAlignment="1" applyProtection="1">
      <alignment horizontal="center" vertical="center" wrapText="1"/>
      <protection locked="0"/>
    </xf>
    <xf numFmtId="0" fontId="10" fillId="2" borderId="3" xfId="0" applyFont="1" applyFill="1" applyBorder="1" applyAlignment="1" applyProtection="1">
      <alignment horizontal="center" vertical="center" wrapText="1"/>
      <protection locked="0"/>
    </xf>
    <xf numFmtId="0" fontId="10" fillId="2" borderId="2" xfId="0" applyFont="1" applyFill="1" applyBorder="1" applyAlignment="1" applyProtection="1">
      <alignment horizontal="center" vertical="center" wrapText="1"/>
      <protection locked="0"/>
    </xf>
    <xf numFmtId="0" fontId="10" fillId="2" borderId="20" xfId="0" applyFont="1" applyFill="1" applyBorder="1" applyAlignment="1" applyProtection="1">
      <alignment horizontal="center" vertical="center" wrapText="1"/>
      <protection locked="0"/>
    </xf>
    <xf numFmtId="0" fontId="10" fillId="2" borderId="21" xfId="0" applyFont="1" applyFill="1" applyBorder="1" applyAlignment="1" applyProtection="1">
      <alignment horizontal="center" vertical="center" wrapText="1"/>
      <protection locked="0"/>
    </xf>
    <xf numFmtId="49" fontId="5" fillId="2" borderId="13" xfId="0" applyNumberFormat="1" applyFont="1" applyFill="1" applyBorder="1" applyAlignment="1" applyProtection="1">
      <alignment horizontal="center" vertical="center" readingOrder="2"/>
      <protection hidden="1"/>
    </xf>
    <xf numFmtId="0" fontId="9" fillId="2" borderId="17" xfId="0" applyFont="1" applyFill="1" applyBorder="1" applyAlignment="1" applyProtection="1">
      <alignment horizontal="right" vertical="center" wrapText="1" readingOrder="2"/>
      <protection hidden="1"/>
    </xf>
    <xf numFmtId="49" fontId="5" fillId="2" borderId="5" xfId="0" applyNumberFormat="1" applyFont="1" applyFill="1" applyBorder="1" applyAlignment="1" applyProtection="1">
      <alignment horizontal="center" vertical="center" readingOrder="2"/>
      <protection hidden="1"/>
    </xf>
    <xf numFmtId="0" fontId="9" fillId="2" borderId="8" xfId="0" applyFont="1" applyFill="1" applyBorder="1" applyAlignment="1" applyProtection="1">
      <alignment horizontal="right" vertical="center" wrapText="1" readingOrder="2"/>
      <protection hidden="1"/>
    </xf>
    <xf numFmtId="0" fontId="10" fillId="2" borderId="7" xfId="0" applyFont="1" applyFill="1" applyBorder="1" applyAlignment="1" applyProtection="1">
      <alignment horizontal="center" vertical="center" wrapText="1"/>
      <protection locked="0"/>
    </xf>
    <xf numFmtId="0" fontId="10" fillId="2" borderId="8" xfId="0" applyFont="1" applyFill="1" applyBorder="1" applyAlignment="1" applyProtection="1">
      <alignment horizontal="center" vertical="center" wrapText="1"/>
      <protection locked="0"/>
    </xf>
    <xf numFmtId="49" fontId="5" fillId="6" borderId="10" xfId="0" applyNumberFormat="1" applyFont="1" applyFill="1" applyBorder="1" applyAlignment="1" applyProtection="1">
      <alignment horizontal="center" vertical="center" readingOrder="2"/>
      <protection hidden="1"/>
    </xf>
    <xf numFmtId="0" fontId="5" fillId="6" borderId="25" xfId="0" applyFont="1" applyFill="1" applyBorder="1" applyAlignment="1" applyProtection="1">
      <alignment horizontal="center" vertical="center" wrapText="1" readingOrder="2"/>
      <protection hidden="1"/>
    </xf>
    <xf numFmtId="0" fontId="10" fillId="2" borderId="28" xfId="0" applyFont="1" applyFill="1" applyBorder="1" applyAlignment="1" applyProtection="1">
      <alignment horizontal="center" vertical="center" wrapText="1"/>
      <protection locked="0"/>
    </xf>
    <xf numFmtId="0" fontId="10" fillId="2" borderId="13" xfId="0" applyFont="1" applyFill="1" applyBorder="1" applyAlignment="1" applyProtection="1">
      <alignment horizontal="center" vertical="center" wrapText="1"/>
      <protection locked="0"/>
    </xf>
    <xf numFmtId="0" fontId="10" fillId="2" borderId="12" xfId="0" applyFont="1" applyFill="1" applyBorder="1" applyAlignment="1" applyProtection="1">
      <alignment horizontal="center" vertical="center" wrapText="1"/>
      <protection locked="0"/>
    </xf>
    <xf numFmtId="49" fontId="5" fillId="7" borderId="3" xfId="0" applyNumberFormat="1" applyFont="1" applyFill="1" applyBorder="1" applyAlignment="1" applyProtection="1">
      <alignment horizontal="center" vertical="center" readingOrder="2"/>
      <protection hidden="1"/>
    </xf>
    <xf numFmtId="0" fontId="0" fillId="0" borderId="23" xfId="0" applyBorder="1" applyProtection="1">
      <protection hidden="1"/>
    </xf>
    <xf numFmtId="0" fontId="0" fillId="0" borderId="29" xfId="0" applyBorder="1" applyProtection="1">
      <protection hidden="1"/>
    </xf>
    <xf numFmtId="0" fontId="0" fillId="0" borderId="0" xfId="0" applyBorder="1" applyProtection="1">
      <protection hidden="1"/>
    </xf>
    <xf numFmtId="0" fontId="7" fillId="9" borderId="9" xfId="0" applyNumberFormat="1" applyFont="1" applyFill="1" applyBorder="1" applyAlignment="1" applyProtection="1">
      <alignment horizontal="center" vertical="center"/>
      <protection hidden="1"/>
    </xf>
    <xf numFmtId="0" fontId="7" fillId="9" borderId="27" xfId="0" applyFont="1" applyFill="1" applyBorder="1" applyAlignment="1" applyProtection="1">
      <alignment horizontal="center" vertical="center" wrapText="1" readingOrder="2"/>
      <protection hidden="1"/>
    </xf>
    <xf numFmtId="0" fontId="5" fillId="7" borderId="12" xfId="0" applyNumberFormat="1" applyFont="1" applyFill="1" applyBorder="1" applyAlignment="1" applyProtection="1">
      <alignment horizontal="center" vertical="center" readingOrder="2"/>
      <protection hidden="1"/>
    </xf>
    <xf numFmtId="0" fontId="13" fillId="7" borderId="28" xfId="0" applyFont="1" applyFill="1" applyBorder="1" applyAlignment="1" applyProtection="1">
      <alignment horizontal="right" vertical="center" wrapText="1" readingOrder="2"/>
      <protection hidden="1"/>
    </xf>
    <xf numFmtId="0" fontId="10" fillId="7" borderId="12" xfId="0" applyFont="1" applyFill="1" applyBorder="1" applyAlignment="1" applyProtection="1">
      <alignment horizontal="center" vertical="center" wrapText="1"/>
      <protection locked="0"/>
    </xf>
    <xf numFmtId="0" fontId="10" fillId="7" borderId="6" xfId="0" applyFont="1" applyFill="1" applyBorder="1" applyAlignment="1" applyProtection="1">
      <alignment horizontal="center" vertical="center" wrapText="1"/>
      <protection locked="0"/>
    </xf>
    <xf numFmtId="0" fontId="13" fillId="7" borderId="19" xfId="0" applyFont="1" applyFill="1" applyBorder="1" applyAlignment="1" applyProtection="1">
      <alignment horizontal="right" vertical="center" wrapText="1" readingOrder="2"/>
      <protection hidden="1"/>
    </xf>
    <xf numFmtId="0" fontId="13" fillId="7" borderId="21" xfId="0" applyFont="1" applyFill="1" applyBorder="1" applyAlignment="1" applyProtection="1">
      <alignment horizontal="right" vertical="center" wrapText="1" readingOrder="2"/>
      <protection hidden="1"/>
    </xf>
    <xf numFmtId="0" fontId="10" fillId="7" borderId="2" xfId="0" applyFont="1" applyFill="1" applyBorder="1" applyAlignment="1" applyProtection="1">
      <alignment horizontal="center" vertical="center" wrapText="1"/>
      <protection locked="0"/>
    </xf>
    <xf numFmtId="0" fontId="14" fillId="10" borderId="34" xfId="0" applyFont="1" applyFill="1" applyBorder="1" applyAlignment="1" applyProtection="1">
      <alignment horizontal="center" vertical="center" wrapText="1" readingOrder="2"/>
      <protection hidden="1"/>
    </xf>
    <xf numFmtId="0" fontId="15" fillId="10" borderId="38" xfId="0" applyFont="1" applyFill="1" applyBorder="1" applyAlignment="1" applyProtection="1">
      <alignment horizontal="center" vertical="center" wrapText="1" readingOrder="2"/>
      <protection hidden="1"/>
    </xf>
    <xf numFmtId="0" fontId="15" fillId="10" borderId="21" xfId="0" applyFont="1" applyFill="1" applyBorder="1" applyAlignment="1" applyProtection="1">
      <alignment horizontal="center" vertical="center" wrapText="1" readingOrder="2"/>
      <protection hidden="1"/>
    </xf>
    <xf numFmtId="0" fontId="14" fillId="11" borderId="9" xfId="0" applyFont="1" applyFill="1" applyBorder="1" applyAlignment="1" applyProtection="1">
      <alignment horizontal="center" vertical="center" wrapText="1" readingOrder="2"/>
      <protection hidden="1"/>
    </xf>
    <xf numFmtId="0" fontId="17" fillId="12" borderId="25" xfId="0" applyFont="1" applyFill="1" applyBorder="1" applyAlignment="1" applyProtection="1">
      <alignment vertical="center" wrapText="1" readingOrder="2"/>
      <protection hidden="1"/>
    </xf>
    <xf numFmtId="1" fontId="17" fillId="13" borderId="42" xfId="0" applyNumberFormat="1" applyFont="1" applyFill="1" applyBorder="1" applyAlignment="1" applyProtection="1">
      <alignment horizontal="center" vertical="center" wrapText="1" readingOrder="2"/>
      <protection locked="0" hidden="1"/>
    </xf>
    <xf numFmtId="0" fontId="17" fillId="13" borderId="5" xfId="0" applyFont="1" applyFill="1" applyBorder="1" applyAlignment="1" applyProtection="1">
      <alignment horizontal="center" vertical="center" wrapText="1" readingOrder="2"/>
      <protection locked="0" hidden="1"/>
    </xf>
    <xf numFmtId="9" fontId="16" fillId="7" borderId="46" xfId="1" applyFont="1" applyFill="1" applyBorder="1" applyAlignment="1" applyProtection="1">
      <alignment horizontal="center" vertical="center" wrapText="1" readingOrder="2"/>
      <protection hidden="1"/>
    </xf>
    <xf numFmtId="0" fontId="17" fillId="13" borderId="8" xfId="0" applyFont="1" applyFill="1" applyBorder="1" applyAlignment="1" applyProtection="1">
      <alignment horizontal="center" vertical="center" wrapText="1" readingOrder="2"/>
      <protection locked="0" hidden="1"/>
    </xf>
    <xf numFmtId="9" fontId="16" fillId="7" borderId="21" xfId="1" applyFont="1" applyFill="1" applyBorder="1" applyAlignment="1" applyProtection="1">
      <alignment horizontal="center" vertical="center" wrapText="1" readingOrder="2"/>
      <protection hidden="1"/>
    </xf>
    <xf numFmtId="0" fontId="17" fillId="13" borderId="3" xfId="0" applyFont="1" applyFill="1" applyBorder="1" applyAlignment="1" applyProtection="1">
      <alignment horizontal="center" vertical="center" wrapText="1" readingOrder="2"/>
      <protection locked="0" hidden="1"/>
    </xf>
    <xf numFmtId="0" fontId="19" fillId="14" borderId="26" xfId="0" applyFont="1" applyFill="1" applyBorder="1" applyAlignment="1" applyProtection="1">
      <alignment horizontal="center" vertical="center" wrapText="1" readingOrder="2"/>
      <protection hidden="1"/>
    </xf>
    <xf numFmtId="0" fontId="20" fillId="15" borderId="26" xfId="0" applyFont="1" applyFill="1" applyBorder="1" applyAlignment="1" applyProtection="1">
      <alignment horizontal="center" vertical="center" wrapText="1" readingOrder="2"/>
      <protection hidden="1"/>
    </xf>
    <xf numFmtId="1" fontId="17" fillId="13" borderId="50" xfId="0" applyNumberFormat="1" applyFont="1" applyFill="1" applyBorder="1" applyAlignment="1" applyProtection="1">
      <alignment horizontal="center" vertical="center" wrapText="1" readingOrder="2"/>
      <protection locked="0" hidden="1"/>
    </xf>
    <xf numFmtId="0" fontId="0" fillId="0" borderId="0" xfId="0" applyProtection="1">
      <protection hidden="1"/>
    </xf>
    <xf numFmtId="0" fontId="4" fillId="11" borderId="2" xfId="0" applyFont="1" applyFill="1" applyBorder="1" applyAlignment="1" applyProtection="1">
      <alignment horizontal="center" vertical="center" wrapText="1"/>
      <protection hidden="1"/>
    </xf>
    <xf numFmtId="0" fontId="4" fillId="6" borderId="10" xfId="0" applyFont="1" applyFill="1" applyBorder="1" applyAlignment="1" applyProtection="1">
      <alignment horizontal="center" vertical="center" readingOrder="2"/>
      <protection hidden="1"/>
    </xf>
    <xf numFmtId="165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 applyProtection="1">
      <protection hidden="1"/>
    </xf>
    <xf numFmtId="0" fontId="22" fillId="6" borderId="2" xfId="0" applyFont="1" applyFill="1" applyBorder="1" applyAlignment="1" applyProtection="1">
      <alignment horizontal="center" vertical="center"/>
      <protection hidden="1"/>
    </xf>
    <xf numFmtId="0" fontId="4" fillId="6" borderId="44" xfId="0" applyFont="1" applyFill="1" applyBorder="1" applyAlignment="1" applyProtection="1">
      <alignment horizontal="center" vertical="center" readingOrder="2"/>
      <protection hidden="1"/>
    </xf>
    <xf numFmtId="0" fontId="4" fillId="11" borderId="20" xfId="0" applyFont="1" applyFill="1" applyBorder="1" applyAlignment="1" applyProtection="1">
      <alignment horizontal="center" vertical="center" wrapText="1"/>
      <protection hidden="1"/>
    </xf>
    <xf numFmtId="165" fontId="0" fillId="2" borderId="51" xfId="0" applyNumberFormat="1" applyFill="1" applyBorder="1" applyAlignment="1" applyProtection="1">
      <alignment horizontal="center" vertical="center"/>
      <protection locked="0"/>
    </xf>
    <xf numFmtId="0" fontId="22" fillId="6" borderId="20" xfId="0" applyFont="1" applyFill="1" applyBorder="1" applyAlignment="1" applyProtection="1">
      <alignment horizontal="center" vertical="center"/>
      <protection hidden="1"/>
    </xf>
    <xf numFmtId="0" fontId="23" fillId="2" borderId="13" xfId="0" applyFont="1" applyFill="1" applyBorder="1" applyAlignment="1" applyProtection="1">
      <alignment vertical="center"/>
      <protection hidden="1"/>
    </xf>
    <xf numFmtId="0" fontId="23" fillId="16" borderId="3" xfId="0" applyFont="1" applyFill="1" applyBorder="1" applyAlignment="1" applyProtection="1">
      <alignment vertical="center"/>
      <protection hidden="1"/>
    </xf>
    <xf numFmtId="9" fontId="24" fillId="18" borderId="49" xfId="0" applyNumberFormat="1" applyFont="1" applyFill="1" applyBorder="1" applyAlignment="1" applyProtection="1">
      <alignment horizontal="center" vertical="center"/>
      <protection hidden="1"/>
    </xf>
    <xf numFmtId="0" fontId="24" fillId="18" borderId="52" xfId="0" applyFont="1" applyFill="1" applyBorder="1" applyAlignment="1" applyProtection="1">
      <alignment vertical="center"/>
      <protection hidden="1"/>
    </xf>
    <xf numFmtId="2" fontId="24" fillId="18" borderId="12" xfId="0" applyNumberFormat="1" applyFont="1" applyFill="1" applyBorder="1" applyAlignment="1" applyProtection="1">
      <alignment horizontal="center" vertical="center"/>
      <protection hidden="1"/>
    </xf>
    <xf numFmtId="2" fontId="24" fillId="18" borderId="51" xfId="0" applyNumberFormat="1" applyFont="1" applyFill="1" applyBorder="1" applyAlignment="1" applyProtection="1">
      <alignment horizontal="center" vertical="center"/>
      <protection hidden="1"/>
    </xf>
    <xf numFmtId="2" fontId="23" fillId="16" borderId="2" xfId="0" applyNumberFormat="1" applyFont="1" applyFill="1" applyBorder="1" applyAlignment="1" applyProtection="1">
      <alignment horizontal="center" vertical="center"/>
      <protection hidden="1"/>
    </xf>
    <xf numFmtId="2" fontId="23" fillId="16" borderId="20" xfId="0" applyNumberFormat="1" applyFont="1" applyFill="1" applyBorder="1" applyAlignment="1" applyProtection="1">
      <alignment horizontal="center" vertical="center"/>
      <protection hidden="1"/>
    </xf>
    <xf numFmtId="9" fontId="22" fillId="17" borderId="40" xfId="0" applyNumberFormat="1" applyFont="1" applyFill="1" applyBorder="1" applyAlignment="1" applyProtection="1">
      <alignment horizontal="center" vertical="center"/>
      <protection hidden="1"/>
    </xf>
    <xf numFmtId="0" fontId="22" fillId="17" borderId="41" xfId="0" applyFont="1" applyFill="1" applyBorder="1" applyAlignment="1" applyProtection="1">
      <alignment vertical="center"/>
      <protection hidden="1"/>
    </xf>
    <xf numFmtId="2" fontId="22" fillId="17" borderId="1" xfId="0" applyNumberFormat="1" applyFont="1" applyFill="1" applyBorder="1" applyAlignment="1" applyProtection="1">
      <alignment horizontal="center" vertical="center"/>
      <protection hidden="1"/>
    </xf>
    <xf numFmtId="9" fontId="22" fillId="17" borderId="38" xfId="0" applyNumberFormat="1" applyFont="1" applyFill="1" applyBorder="1" applyAlignment="1" applyProtection="1">
      <alignment horizontal="center" vertical="center"/>
      <protection hidden="1"/>
    </xf>
    <xf numFmtId="0" fontId="22" fillId="17" borderId="47" xfId="0" applyFont="1" applyFill="1" applyBorder="1" applyAlignment="1" applyProtection="1">
      <alignment vertical="center"/>
      <protection hidden="1"/>
    </xf>
    <xf numFmtId="2" fontId="22" fillId="17" borderId="2" xfId="0" applyNumberFormat="1" applyFont="1" applyFill="1" applyBorder="1" applyAlignment="1" applyProtection="1">
      <alignment horizontal="center" vertical="center"/>
      <protection hidden="1"/>
    </xf>
    <xf numFmtId="9" fontId="15" fillId="11" borderId="22" xfId="0" applyNumberFormat="1" applyFont="1" applyFill="1" applyBorder="1" applyAlignment="1" applyProtection="1">
      <alignment horizontal="center" vertical="center" wrapText="1" readingOrder="2"/>
      <protection hidden="1"/>
    </xf>
    <xf numFmtId="0" fontId="14" fillId="10" borderId="25" xfId="0" applyFont="1" applyFill="1" applyBorder="1" applyAlignment="1" applyProtection="1">
      <alignment horizontal="center" vertical="center" wrapText="1" readingOrder="2"/>
      <protection hidden="1"/>
    </xf>
    <xf numFmtId="0" fontId="15" fillId="10" borderId="10" xfId="0" applyFont="1" applyFill="1" applyBorder="1" applyAlignment="1" applyProtection="1">
      <alignment horizontal="center" vertical="center" wrapText="1" readingOrder="2"/>
      <protection hidden="1"/>
    </xf>
    <xf numFmtId="0" fontId="22" fillId="6" borderId="20" xfId="0" applyFont="1" applyFill="1" applyBorder="1" applyAlignment="1" applyProtection="1">
      <alignment horizontal="center" vertical="center"/>
      <protection hidden="1"/>
    </xf>
    <xf numFmtId="0" fontId="10" fillId="2" borderId="48" xfId="0" applyFont="1" applyFill="1" applyBorder="1" applyAlignment="1" applyProtection="1">
      <alignment horizontal="center" vertical="center" wrapText="1"/>
      <protection locked="0"/>
    </xf>
    <xf numFmtId="0" fontId="10" fillId="2" borderId="46" xfId="0" applyFont="1" applyFill="1" applyBorder="1" applyAlignment="1" applyProtection="1">
      <alignment horizontal="center" vertical="center" wrapText="1"/>
      <protection locked="0"/>
    </xf>
    <xf numFmtId="0" fontId="9" fillId="4" borderId="5" xfId="0" applyFont="1" applyFill="1" applyBorder="1" applyAlignment="1" applyProtection="1">
      <alignment horizontal="right" vertical="center" wrapText="1" readingOrder="2"/>
      <protection hidden="1"/>
    </xf>
    <xf numFmtId="0" fontId="10" fillId="2" borderId="29" xfId="0" applyFont="1" applyFill="1" applyBorder="1" applyAlignment="1" applyProtection="1">
      <alignment horizontal="center" vertical="center" wrapText="1"/>
      <protection locked="0"/>
    </xf>
    <xf numFmtId="0" fontId="10" fillId="2" borderId="37" xfId="0" applyFont="1" applyFill="1" applyBorder="1" applyAlignment="1" applyProtection="1">
      <alignment horizontal="center" vertical="center" wrapText="1"/>
      <protection locked="0"/>
    </xf>
    <xf numFmtId="49" fontId="5" fillId="7" borderId="12" xfId="0" applyNumberFormat="1" applyFont="1" applyFill="1" applyBorder="1" applyAlignment="1" applyProtection="1">
      <alignment horizontal="center" vertical="center" readingOrder="2"/>
      <protection hidden="1"/>
    </xf>
    <xf numFmtId="0" fontId="0" fillId="0" borderId="37" xfId="0" applyBorder="1" applyProtection="1">
      <protection hidden="1"/>
    </xf>
    <xf numFmtId="49" fontId="5" fillId="7" borderId="24" xfId="0" applyNumberFormat="1" applyFont="1" applyFill="1" applyBorder="1" applyAlignment="1" applyProtection="1">
      <alignment horizontal="center" vertical="center" readingOrder="2"/>
      <protection hidden="1"/>
    </xf>
    <xf numFmtId="0" fontId="5" fillId="7" borderId="2" xfId="0" applyFont="1" applyFill="1" applyBorder="1" applyAlignment="1">
      <alignment horizontal="right" vertical="center" wrapText="1" readingOrder="2"/>
    </xf>
    <xf numFmtId="0" fontId="4" fillId="2" borderId="34" xfId="0" applyFont="1" applyFill="1" applyBorder="1" applyAlignment="1" applyProtection="1">
      <alignment horizontal="center" vertical="center" wrapText="1"/>
      <protection locked="0"/>
    </xf>
    <xf numFmtId="49" fontId="4" fillId="2" borderId="46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21" xfId="2" applyFill="1" applyBorder="1" applyAlignment="1" applyProtection="1">
      <alignment horizontal="center" vertical="center" wrapText="1"/>
      <protection locked="0"/>
    </xf>
    <xf numFmtId="0" fontId="10" fillId="6" borderId="14" xfId="0" applyFont="1" applyFill="1" applyBorder="1" applyAlignment="1" applyProtection="1">
      <alignment vertical="center" wrapText="1"/>
      <protection locked="0"/>
    </xf>
    <xf numFmtId="0" fontId="10" fillId="6" borderId="15" xfId="0" applyFont="1" applyFill="1" applyBorder="1" applyAlignment="1" applyProtection="1">
      <alignment vertical="center" wrapText="1"/>
      <protection locked="0"/>
    </xf>
    <xf numFmtId="0" fontId="10" fillId="6" borderId="16" xfId="0" applyFont="1" applyFill="1" applyBorder="1" applyAlignment="1" applyProtection="1">
      <alignment vertical="center" wrapText="1"/>
      <protection locked="0"/>
    </xf>
    <xf numFmtId="49" fontId="4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0" fillId="6" borderId="1" xfId="0" applyFont="1" applyFill="1" applyBorder="1" applyAlignment="1" applyProtection="1">
      <alignment vertical="center" wrapText="1"/>
      <protection locked="0"/>
    </xf>
    <xf numFmtId="0" fontId="10" fillId="2" borderId="24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 applyProtection="1">
      <alignment horizontal="center" vertical="center" wrapText="1"/>
      <protection locked="0"/>
    </xf>
    <xf numFmtId="49" fontId="4" fillId="2" borderId="48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20" xfId="2" applyFill="1" applyBorder="1" applyAlignment="1" applyProtection="1">
      <alignment horizontal="center" vertical="center" wrapText="1"/>
      <protection locked="0"/>
    </xf>
    <xf numFmtId="0" fontId="9" fillId="2" borderId="13" xfId="0" applyFont="1" applyFill="1" applyBorder="1" applyAlignment="1" applyProtection="1">
      <alignment horizontal="right" vertical="center" wrapText="1" readingOrder="2"/>
      <protection hidden="1"/>
    </xf>
    <xf numFmtId="0" fontId="10" fillId="2" borderId="51" xfId="0" applyFont="1" applyFill="1" applyBorder="1" applyAlignment="1" applyProtection="1">
      <alignment horizontal="center" vertical="center" wrapText="1"/>
      <protection locked="0"/>
    </xf>
    <xf numFmtId="49" fontId="7" fillId="5" borderId="1" xfId="0" applyNumberFormat="1" applyFont="1" applyFill="1" applyBorder="1" applyAlignment="1" applyProtection="1">
      <alignment horizontal="center" vertical="center"/>
      <protection hidden="1"/>
    </xf>
    <xf numFmtId="0" fontId="7" fillId="5" borderId="14" xfId="0" applyNumberFormat="1" applyFont="1" applyFill="1" applyBorder="1" applyAlignment="1" applyProtection="1">
      <alignment horizontal="center" vertical="center" wrapText="1" readingOrder="2"/>
      <protection hidden="1"/>
    </xf>
    <xf numFmtId="0" fontId="7" fillId="5" borderId="1" xfId="0" applyNumberFormat="1" applyFont="1" applyFill="1" applyBorder="1" applyAlignment="1" applyProtection="1">
      <alignment horizontal="center" vertical="center" wrapText="1" readingOrder="2"/>
      <protection hidden="1"/>
    </xf>
    <xf numFmtId="0" fontId="7" fillId="5" borderId="15" xfId="0" applyNumberFormat="1" applyFont="1" applyFill="1" applyBorder="1" applyAlignment="1" applyProtection="1">
      <alignment horizontal="center" vertical="center" wrapText="1" readingOrder="2"/>
      <protection hidden="1"/>
    </xf>
    <xf numFmtId="0" fontId="7" fillId="5" borderId="16" xfId="0" applyNumberFormat="1" applyFont="1" applyFill="1" applyBorder="1" applyAlignment="1" applyProtection="1">
      <alignment horizontal="center" vertical="center" wrapText="1" readingOrder="2"/>
      <protection hidden="1"/>
    </xf>
    <xf numFmtId="49" fontId="7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7" fillId="3" borderId="1" xfId="0" applyFont="1" applyFill="1" applyBorder="1" applyAlignment="1" applyProtection="1">
      <alignment horizontal="center" vertical="center" wrapText="1"/>
      <protection hidden="1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8" fillId="3" borderId="1" xfId="0" applyFont="1" applyFill="1" applyBorder="1" applyAlignment="1" applyProtection="1">
      <alignment horizontal="center" vertical="center" wrapText="1"/>
      <protection hidden="1"/>
    </xf>
    <xf numFmtId="0" fontId="8" fillId="3" borderId="15" xfId="0" applyFont="1" applyFill="1" applyBorder="1" applyAlignment="1" applyProtection="1">
      <alignment horizontal="center" vertical="center" wrapText="1"/>
      <protection hidden="1"/>
    </xf>
    <xf numFmtId="0" fontId="8" fillId="3" borderId="16" xfId="0" applyFont="1" applyFill="1" applyBorder="1" applyAlignment="1" applyProtection="1">
      <alignment horizontal="center" vertical="center" wrapText="1"/>
      <protection hidden="1"/>
    </xf>
    <xf numFmtId="0" fontId="7" fillId="13" borderId="14" xfId="0" applyFont="1" applyFill="1" applyBorder="1" applyAlignment="1" applyProtection="1">
      <alignment horizontal="center" vertical="center" wrapText="1"/>
      <protection locked="0"/>
    </xf>
    <xf numFmtId="0" fontId="7" fillId="13" borderId="1" xfId="0" applyFont="1" applyFill="1" applyBorder="1" applyAlignment="1" applyProtection="1">
      <alignment horizontal="center" vertical="center" wrapText="1"/>
      <protection locked="0"/>
    </xf>
    <xf numFmtId="0" fontId="7" fillId="13" borderId="15" xfId="0" applyFont="1" applyFill="1" applyBorder="1" applyAlignment="1" applyProtection="1">
      <alignment horizontal="center" vertical="center" wrapText="1"/>
      <protection locked="0"/>
    </xf>
    <xf numFmtId="0" fontId="7" fillId="13" borderId="16" xfId="0" applyFont="1" applyFill="1" applyBorder="1" applyAlignment="1" applyProtection="1">
      <alignment horizontal="center" vertical="center" wrapText="1"/>
      <protection locked="0"/>
    </xf>
    <xf numFmtId="0" fontId="7" fillId="13" borderId="23" xfId="0" applyFont="1" applyFill="1" applyBorder="1" applyAlignment="1" applyProtection="1">
      <alignment horizontal="center" vertical="center" wrapText="1"/>
      <protection locked="0"/>
    </xf>
    <xf numFmtId="0" fontId="7" fillId="13" borderId="24" xfId="0" applyFont="1" applyFill="1" applyBorder="1" applyAlignment="1" applyProtection="1">
      <alignment horizontal="center" vertical="center" wrapText="1"/>
      <protection locked="0"/>
    </xf>
    <xf numFmtId="0" fontId="7" fillId="13" borderId="29" xfId="0" applyFont="1" applyFill="1" applyBorder="1" applyAlignment="1" applyProtection="1">
      <alignment horizontal="center" vertical="center" wrapText="1"/>
      <protection locked="0"/>
    </xf>
    <xf numFmtId="0" fontId="7" fillId="13" borderId="37" xfId="0" applyFont="1" applyFill="1" applyBorder="1" applyAlignment="1" applyProtection="1">
      <alignment horizontal="center" vertical="center" wrapText="1"/>
      <protection locked="0"/>
    </xf>
    <xf numFmtId="0" fontId="14" fillId="11" borderId="43" xfId="0" applyFont="1" applyFill="1" applyBorder="1" applyAlignment="1" applyProtection="1">
      <alignment horizontal="right" vertical="center" wrapText="1" readingOrder="2"/>
      <protection hidden="1"/>
    </xf>
    <xf numFmtId="9" fontId="16" fillId="7" borderId="28" xfId="1" applyFont="1" applyFill="1" applyBorder="1" applyAlignment="1" applyProtection="1">
      <alignment horizontal="center" vertical="center" wrapText="1" readingOrder="2"/>
      <protection hidden="1"/>
    </xf>
    <xf numFmtId="9" fontId="15" fillId="11" borderId="1" xfId="0" applyNumberFormat="1" applyFont="1" applyFill="1" applyBorder="1" applyAlignment="1" applyProtection="1">
      <alignment horizontal="center" vertical="center" wrapText="1" readingOrder="2"/>
      <protection hidden="1"/>
    </xf>
    <xf numFmtId="9" fontId="16" fillId="7" borderId="0" xfId="1" applyFont="1" applyFill="1" applyBorder="1" applyAlignment="1" applyProtection="1">
      <alignment horizontal="center" vertical="center" wrapText="1" readingOrder="2"/>
      <protection hidden="1"/>
    </xf>
    <xf numFmtId="1" fontId="16" fillId="13" borderId="33" xfId="1" applyNumberFormat="1" applyFont="1" applyFill="1" applyBorder="1" applyAlignment="1" applyProtection="1">
      <alignment horizontal="center" vertical="center" wrapText="1" readingOrder="2"/>
      <protection hidden="1"/>
    </xf>
    <xf numFmtId="0" fontId="14" fillId="11" borderId="1" xfId="0" applyFont="1" applyFill="1" applyBorder="1" applyAlignment="1" applyProtection="1">
      <alignment horizontal="center" vertical="center" wrapText="1" readingOrder="2"/>
      <protection hidden="1"/>
    </xf>
    <xf numFmtId="9" fontId="15" fillId="11" borderId="14" xfId="0" applyNumberFormat="1" applyFont="1" applyFill="1" applyBorder="1" applyAlignment="1" applyProtection="1">
      <alignment horizontal="center" vertical="center" wrapText="1" readingOrder="2"/>
      <protection hidden="1"/>
    </xf>
    <xf numFmtId="0" fontId="15" fillId="12" borderId="4" xfId="0" applyFont="1" applyFill="1" applyBorder="1" applyAlignment="1" applyProtection="1">
      <alignment horizontal="center" vertical="center" wrapText="1" readingOrder="2"/>
      <protection hidden="1"/>
    </xf>
    <xf numFmtId="1" fontId="17" fillId="13" borderId="39" xfId="1" applyNumberFormat="1" applyFont="1" applyFill="1" applyBorder="1" applyAlignment="1" applyProtection="1">
      <alignment horizontal="center" vertical="center" wrapText="1" readingOrder="2"/>
      <protection locked="0" hidden="1"/>
    </xf>
    <xf numFmtId="0" fontId="15" fillId="12" borderId="2" xfId="0" applyFont="1" applyFill="1" applyBorder="1" applyAlignment="1" applyProtection="1">
      <alignment horizontal="center" vertical="center" wrapText="1" readingOrder="2"/>
      <protection hidden="1"/>
    </xf>
    <xf numFmtId="9" fontId="16" fillId="7" borderId="20" xfId="1" applyFont="1" applyFill="1" applyBorder="1" applyAlignment="1" applyProtection="1">
      <alignment horizontal="center" vertical="center" wrapText="1" readingOrder="2"/>
      <protection hidden="1"/>
    </xf>
    <xf numFmtId="1" fontId="17" fillId="13" borderId="38" xfId="1" applyNumberFormat="1" applyFont="1" applyFill="1" applyBorder="1" applyAlignment="1" applyProtection="1">
      <alignment horizontal="center" vertical="center" wrapText="1" readingOrder="2"/>
      <protection locked="0" hidden="1"/>
    </xf>
    <xf numFmtId="1" fontId="16" fillId="13" borderId="47" xfId="1" applyNumberFormat="1" applyFont="1" applyFill="1" applyBorder="1" applyAlignment="1" applyProtection="1">
      <alignment horizontal="center" vertical="center" wrapText="1" readingOrder="2"/>
      <protection hidden="1"/>
    </xf>
    <xf numFmtId="1" fontId="17" fillId="11" borderId="22" xfId="1" applyNumberFormat="1" applyFont="1" applyFill="1" applyBorder="1" applyAlignment="1" applyProtection="1">
      <alignment horizontal="center" vertical="center" wrapText="1" readingOrder="2"/>
      <protection locked="0" hidden="1"/>
    </xf>
    <xf numFmtId="1" fontId="16" fillId="11" borderId="45" xfId="1" applyNumberFormat="1" applyFont="1" applyFill="1" applyBorder="1" applyAlignment="1" applyProtection="1">
      <alignment horizontal="center" vertical="center" wrapText="1" readingOrder="2"/>
      <protection locked="0" hidden="1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2" fillId="2" borderId="2" xfId="0" applyFont="1" applyFill="1" applyBorder="1" applyAlignment="1" applyProtection="1">
      <alignment horizontal="center" vertical="center" wrapText="1"/>
      <protection hidden="1"/>
    </xf>
    <xf numFmtId="0" fontId="12" fillId="8" borderId="22" xfId="0" applyFont="1" applyFill="1" applyBorder="1" applyAlignment="1" applyProtection="1">
      <alignment horizontal="center" vertical="center"/>
      <protection hidden="1"/>
    </xf>
    <xf numFmtId="0" fontId="12" fillId="8" borderId="26" xfId="0" applyFont="1" applyFill="1" applyBorder="1" applyAlignment="1" applyProtection="1">
      <alignment horizontal="center" vertical="center"/>
      <protection hidden="1"/>
    </xf>
    <xf numFmtId="0" fontId="12" fillId="8" borderId="27" xfId="0" applyFont="1" applyFill="1" applyBorder="1" applyAlignment="1" applyProtection="1">
      <alignment horizontal="center" vertical="center"/>
      <protection hidden="1"/>
    </xf>
    <xf numFmtId="164" fontId="15" fillId="11" borderId="14" xfId="0" applyNumberFormat="1" applyFont="1" applyFill="1" applyBorder="1" applyAlignment="1" applyProtection="1">
      <alignment horizontal="center" vertical="center" wrapText="1" readingOrder="2"/>
      <protection hidden="1"/>
    </xf>
    <xf numFmtId="164" fontId="15" fillId="11" borderId="16" xfId="0" applyNumberFormat="1" applyFont="1" applyFill="1" applyBorder="1" applyAlignment="1" applyProtection="1">
      <alignment horizontal="center" vertical="center" wrapText="1" readingOrder="2"/>
      <protection hidden="1"/>
    </xf>
    <xf numFmtId="0" fontId="20" fillId="15" borderId="22" xfId="0" applyFont="1" applyFill="1" applyBorder="1" applyAlignment="1" applyProtection="1">
      <alignment horizontal="center" vertical="center" wrapText="1" readingOrder="2"/>
      <protection hidden="1"/>
    </xf>
    <xf numFmtId="0" fontId="20" fillId="15" borderId="26" xfId="0" applyFont="1" applyFill="1" applyBorder="1" applyAlignment="1" applyProtection="1">
      <alignment horizontal="center" vertical="center" wrapText="1" readingOrder="2"/>
      <protection hidden="1"/>
    </xf>
    <xf numFmtId="0" fontId="21" fillId="0" borderId="9" xfId="0" applyFont="1" applyBorder="1" applyAlignment="1" applyProtection="1">
      <alignment horizontal="center" vertical="center"/>
      <protection hidden="1"/>
    </xf>
    <xf numFmtId="0" fontId="19" fillId="14" borderId="22" xfId="0" applyFont="1" applyFill="1" applyBorder="1" applyAlignment="1" applyProtection="1">
      <alignment horizontal="center" vertical="center" wrapText="1" readingOrder="2"/>
      <protection hidden="1"/>
    </xf>
    <xf numFmtId="0" fontId="19" fillId="14" borderId="26" xfId="0" applyFont="1" applyFill="1" applyBorder="1" applyAlignment="1" applyProtection="1">
      <alignment horizontal="center" vertical="center" wrapText="1" readingOrder="2"/>
      <protection hidden="1"/>
    </xf>
    <xf numFmtId="2" fontId="19" fillId="14" borderId="22" xfId="0" applyNumberFormat="1" applyFont="1" applyFill="1" applyBorder="1" applyAlignment="1" applyProtection="1">
      <alignment horizontal="center" vertical="center" wrapText="1" readingOrder="2"/>
      <protection hidden="1"/>
    </xf>
    <xf numFmtId="2" fontId="19" fillId="14" borderId="27" xfId="0" applyNumberFormat="1" applyFont="1" applyFill="1" applyBorder="1" applyAlignment="1" applyProtection="1">
      <alignment horizontal="center" vertical="center" wrapText="1" readingOrder="2"/>
      <protection hidden="1"/>
    </xf>
    <xf numFmtId="14" fontId="14" fillId="11" borderId="10" xfId="0" applyNumberFormat="1" applyFont="1" applyFill="1" applyBorder="1" applyAlignment="1" applyProtection="1">
      <alignment horizontal="center" vertical="center" wrapText="1" readingOrder="2"/>
      <protection hidden="1"/>
    </xf>
    <xf numFmtId="14" fontId="14" fillId="11" borderId="4" xfId="0" applyNumberFormat="1" applyFont="1" applyFill="1" applyBorder="1" applyAlignment="1" applyProtection="1">
      <alignment horizontal="center" vertical="center" wrapText="1" readingOrder="2"/>
      <protection hidden="1"/>
    </xf>
    <xf numFmtId="14" fontId="14" fillId="11" borderId="24" xfId="0" applyNumberFormat="1" applyFont="1" applyFill="1" applyBorder="1" applyAlignment="1" applyProtection="1">
      <alignment horizontal="center" vertical="center" wrapText="1" readingOrder="2"/>
      <protection hidden="1"/>
    </xf>
    <xf numFmtId="164" fontId="15" fillId="11" borderId="11" xfId="0" applyNumberFormat="1" applyFont="1" applyFill="1" applyBorder="1" applyAlignment="1" applyProtection="1">
      <alignment horizontal="center" vertical="center" wrapText="1" readingOrder="2"/>
      <protection hidden="1"/>
    </xf>
    <xf numFmtId="164" fontId="15" fillId="11" borderId="25" xfId="0" applyNumberFormat="1" applyFont="1" applyFill="1" applyBorder="1" applyAlignment="1" applyProtection="1">
      <alignment horizontal="center" vertical="center" wrapText="1" readingOrder="2"/>
      <protection hidden="1"/>
    </xf>
    <xf numFmtId="0" fontId="18" fillId="12" borderId="23" xfId="0" applyFont="1" applyFill="1" applyBorder="1" applyAlignment="1" applyProtection="1">
      <alignment horizontal="right" vertical="center" wrapText="1" readingOrder="2"/>
      <protection hidden="1"/>
    </xf>
    <xf numFmtId="0" fontId="18" fillId="12" borderId="37" xfId="0" applyFont="1" applyFill="1" applyBorder="1" applyAlignment="1" applyProtection="1">
      <alignment horizontal="right" vertical="center" wrapText="1" readingOrder="2"/>
      <protection hidden="1"/>
    </xf>
    <xf numFmtId="0" fontId="14" fillId="11" borderId="14" xfId="0" applyFont="1" applyFill="1" applyBorder="1" applyAlignment="1" applyProtection="1">
      <alignment horizontal="right" vertical="center" wrapText="1" readingOrder="2"/>
      <protection hidden="1"/>
    </xf>
    <xf numFmtId="0" fontId="14" fillId="11" borderId="16" xfId="0" applyFont="1" applyFill="1" applyBorder="1" applyAlignment="1" applyProtection="1">
      <alignment horizontal="right" vertical="center" wrapText="1" readingOrder="2"/>
      <protection hidden="1"/>
    </xf>
    <xf numFmtId="0" fontId="14" fillId="11" borderId="22" xfId="0" applyFont="1" applyFill="1" applyBorder="1" applyAlignment="1" applyProtection="1">
      <alignment horizontal="right" vertical="center" wrapText="1" readingOrder="2"/>
      <protection hidden="1"/>
    </xf>
    <xf numFmtId="0" fontId="14" fillId="11" borderId="27" xfId="0" applyFont="1" applyFill="1" applyBorder="1" applyAlignment="1" applyProtection="1">
      <alignment horizontal="right" vertical="center" wrapText="1" readingOrder="2"/>
      <protection hidden="1"/>
    </xf>
    <xf numFmtId="0" fontId="18" fillId="12" borderId="13" xfId="0" applyFont="1" applyFill="1" applyBorder="1" applyAlignment="1" applyProtection="1">
      <alignment horizontal="right" vertical="center" wrapText="1" readingOrder="2"/>
      <protection hidden="1"/>
    </xf>
    <xf numFmtId="0" fontId="18" fillId="12" borderId="28" xfId="0" applyFont="1" applyFill="1" applyBorder="1" applyAlignment="1" applyProtection="1">
      <alignment horizontal="right" vertical="center" wrapText="1" readingOrder="2"/>
      <protection hidden="1"/>
    </xf>
    <xf numFmtId="0" fontId="18" fillId="12" borderId="17" xfId="0" applyFont="1" applyFill="1" applyBorder="1" applyAlignment="1" applyProtection="1">
      <alignment horizontal="right" vertical="center" wrapText="1" readingOrder="2"/>
      <protection hidden="1"/>
    </xf>
    <xf numFmtId="0" fontId="18" fillId="12" borderId="19" xfId="0" applyFont="1" applyFill="1" applyBorder="1" applyAlignment="1" applyProtection="1">
      <alignment horizontal="right" vertical="center" wrapText="1" readingOrder="2"/>
      <protection hidden="1"/>
    </xf>
    <xf numFmtId="0" fontId="15" fillId="12" borderId="20" xfId="0" applyFont="1" applyFill="1" applyBorder="1" applyAlignment="1" applyProtection="1">
      <alignment vertical="center" wrapText="1" readingOrder="2"/>
      <protection hidden="1"/>
    </xf>
    <xf numFmtId="0" fontId="15" fillId="12" borderId="21" xfId="0" applyFont="1" applyFill="1" applyBorder="1" applyAlignment="1" applyProtection="1">
      <alignment vertical="center" wrapText="1" readingOrder="2"/>
      <protection hidden="1"/>
    </xf>
    <xf numFmtId="0" fontId="14" fillId="11" borderId="15" xfId="0" applyFont="1" applyFill="1" applyBorder="1" applyAlignment="1" applyProtection="1">
      <alignment horizontal="right" vertical="center" wrapText="1" readingOrder="2"/>
      <protection hidden="1"/>
    </xf>
    <xf numFmtId="0" fontId="15" fillId="12" borderId="0" xfId="0" applyFont="1" applyFill="1" applyBorder="1" applyAlignment="1" applyProtection="1">
      <alignment vertical="center" wrapText="1" readingOrder="2"/>
      <protection hidden="1"/>
    </xf>
    <xf numFmtId="0" fontId="15" fillId="12" borderId="34" xfId="0" applyFont="1" applyFill="1" applyBorder="1" applyAlignment="1" applyProtection="1">
      <alignment vertical="center" wrapText="1" readingOrder="2"/>
      <protection hidden="1"/>
    </xf>
    <xf numFmtId="0" fontId="14" fillId="10" borderId="11" xfId="0" applyFont="1" applyFill="1" applyBorder="1" applyAlignment="1" applyProtection="1">
      <alignment horizontal="center" vertical="center" wrapText="1" readingOrder="2"/>
      <protection hidden="1"/>
    </xf>
    <xf numFmtId="0" fontId="14" fillId="10" borderId="25" xfId="0" applyFont="1" applyFill="1" applyBorder="1" applyAlignment="1" applyProtection="1">
      <alignment horizontal="center" vertical="center" wrapText="1" readingOrder="2"/>
      <protection hidden="1"/>
    </xf>
    <xf numFmtId="0" fontId="14" fillId="10" borderId="17" xfId="0" applyNumberFormat="1" applyFont="1" applyFill="1" applyBorder="1" applyAlignment="1" applyProtection="1">
      <alignment horizontal="center" vertical="center" wrapText="1" readingOrder="2"/>
      <protection hidden="1"/>
    </xf>
    <xf numFmtId="0" fontId="14" fillId="10" borderId="19" xfId="0" applyNumberFormat="1" applyFont="1" applyFill="1" applyBorder="1" applyAlignment="1" applyProtection="1">
      <alignment horizontal="center" vertical="center" wrapText="1" readingOrder="2"/>
      <protection hidden="1"/>
    </xf>
    <xf numFmtId="0" fontId="14" fillId="10" borderId="10" xfId="0" applyFont="1" applyFill="1" applyBorder="1" applyAlignment="1" applyProtection="1">
      <alignment horizontal="center" vertical="center" wrapText="1" readingOrder="2"/>
      <protection hidden="1"/>
    </xf>
    <xf numFmtId="0" fontId="14" fillId="10" borderId="4" xfId="0" applyFont="1" applyFill="1" applyBorder="1" applyAlignment="1" applyProtection="1">
      <alignment horizontal="center" vertical="center" wrapText="1" readingOrder="2"/>
      <protection hidden="1"/>
    </xf>
    <xf numFmtId="0" fontId="14" fillId="10" borderId="24" xfId="0" applyFont="1" applyFill="1" applyBorder="1" applyAlignment="1" applyProtection="1">
      <alignment horizontal="center" vertical="center" wrapText="1" readingOrder="2"/>
      <protection hidden="1"/>
    </xf>
    <xf numFmtId="0" fontId="14" fillId="10" borderId="30" xfId="0" applyFont="1" applyFill="1" applyBorder="1" applyAlignment="1" applyProtection="1">
      <alignment horizontal="center" vertical="center" wrapText="1" readingOrder="2"/>
      <protection hidden="1"/>
    </xf>
    <xf numFmtId="0" fontId="14" fillId="10" borderId="31" xfId="0" applyFont="1" applyFill="1" applyBorder="1" applyAlignment="1" applyProtection="1">
      <alignment horizontal="center" vertical="center" wrapText="1" readingOrder="2"/>
      <protection hidden="1"/>
    </xf>
    <xf numFmtId="0" fontId="14" fillId="10" borderId="32" xfId="0" applyFont="1" applyFill="1" applyBorder="1" applyAlignment="1" applyProtection="1">
      <alignment horizontal="center" vertical="center" wrapText="1" readingOrder="2"/>
      <protection hidden="1"/>
    </xf>
    <xf numFmtId="0" fontId="14" fillId="10" borderId="33" xfId="0" applyFont="1" applyFill="1" applyBorder="1" applyAlignment="1" applyProtection="1">
      <alignment horizontal="center" vertical="center" wrapText="1" readingOrder="2"/>
      <protection hidden="1"/>
    </xf>
    <xf numFmtId="0" fontId="14" fillId="10" borderId="35" xfId="0" applyFont="1" applyFill="1" applyBorder="1" applyAlignment="1" applyProtection="1">
      <alignment horizontal="center" vertical="center" wrapText="1" readingOrder="2"/>
      <protection hidden="1"/>
    </xf>
    <xf numFmtId="0" fontId="14" fillId="10" borderId="36" xfId="0" applyFont="1" applyFill="1" applyBorder="1" applyAlignment="1" applyProtection="1">
      <alignment horizontal="center" vertical="center" wrapText="1" readingOrder="2"/>
      <protection hidden="1"/>
    </xf>
    <xf numFmtId="0" fontId="22" fillId="6" borderId="11" xfId="0" applyFont="1" applyFill="1" applyBorder="1" applyAlignment="1" applyProtection="1">
      <alignment horizontal="center" vertical="center"/>
      <protection hidden="1"/>
    </xf>
    <xf numFmtId="0" fontId="22" fillId="6" borderId="23" xfId="0" applyFont="1" applyFill="1" applyBorder="1" applyAlignment="1" applyProtection="1">
      <alignment horizontal="center" vertical="center"/>
      <protection hidden="1"/>
    </xf>
    <xf numFmtId="0" fontId="22" fillId="6" borderId="3" xfId="0" applyFont="1" applyFill="1" applyBorder="1" applyAlignment="1" applyProtection="1">
      <alignment horizontal="center" vertical="center"/>
      <protection hidden="1"/>
    </xf>
    <xf numFmtId="0" fontId="22" fillId="6" borderId="20" xfId="0" applyFont="1" applyFill="1" applyBorder="1" applyAlignment="1" applyProtection="1">
      <alignment horizontal="center" vertical="center"/>
      <protection hidden="1"/>
    </xf>
  </cellXfs>
  <cellStyles count="3">
    <cellStyle name="Normal" xfId="0" builtinId="0"/>
    <cellStyle name="Percent" xfId="1" builtinId="5"/>
    <cellStyle name="היפר-קישור" xfId="2" builtinId="8"/>
  </cellStyles>
  <dxfs count="27"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FF99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FFFF99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FFFF99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FFFF99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FFFF99"/>
        </patternFill>
      </fill>
    </dxf>
    <dxf>
      <fill>
        <patternFill>
          <bgColor theme="6" tint="0.59996337778862885"/>
        </patternFill>
      </fill>
    </dxf>
  </dxfs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6"/>
  <sheetViews>
    <sheetView rightToLeft="1" zoomScale="85" zoomScaleNormal="85" workbookViewId="0">
      <selection activeCell="C22" sqref="C22"/>
    </sheetView>
  </sheetViews>
  <sheetFormatPr defaultRowHeight="14.25" x14ac:dyDescent="0.2"/>
  <cols>
    <col min="1" max="1" width="2.375" customWidth="1"/>
    <col min="2" max="2" width="10" customWidth="1"/>
    <col min="3" max="3" width="88.625" customWidth="1"/>
    <col min="4" max="4" width="20.5" customWidth="1"/>
    <col min="5" max="8" width="20.625" customWidth="1"/>
  </cols>
  <sheetData>
    <row r="1" spans="2:8" ht="15" thickBot="1" x14ac:dyDescent="0.25"/>
    <row r="2" spans="2:8" ht="18.75" x14ac:dyDescent="0.3">
      <c r="B2" s="1"/>
      <c r="C2" s="148" t="s">
        <v>0</v>
      </c>
      <c r="D2" s="125">
        <v>1</v>
      </c>
      <c r="E2" s="126">
        <v>2</v>
      </c>
      <c r="F2" s="127">
        <v>3</v>
      </c>
      <c r="G2" s="126">
        <v>4</v>
      </c>
      <c r="H2" s="128">
        <v>5</v>
      </c>
    </row>
    <row r="3" spans="2:8" ht="17.25" thickBot="1" x14ac:dyDescent="0.3">
      <c r="B3" s="2"/>
      <c r="C3" s="149"/>
      <c r="D3" s="129"/>
      <c r="E3" s="130"/>
      <c r="F3" s="131"/>
      <c r="G3" s="130"/>
      <c r="H3" s="132"/>
    </row>
    <row r="4" spans="2:8" ht="15.75" x14ac:dyDescent="0.25">
      <c r="B4" s="3"/>
      <c r="C4" s="4" t="s">
        <v>1</v>
      </c>
      <c r="D4" s="6"/>
      <c r="E4" s="5"/>
      <c r="F4" s="109"/>
      <c r="G4" s="5"/>
      <c r="H4" s="100"/>
    </row>
    <row r="5" spans="2:8" ht="15.75" x14ac:dyDescent="0.25">
      <c r="B5" s="7"/>
      <c r="C5" s="8" t="s">
        <v>2</v>
      </c>
      <c r="D5" s="106"/>
      <c r="E5" s="9"/>
      <c r="F5" s="110"/>
      <c r="G5" s="10"/>
      <c r="H5" s="101"/>
    </row>
    <row r="6" spans="2:8" ht="16.5" thickBot="1" x14ac:dyDescent="0.3">
      <c r="B6" s="2" t="s">
        <v>3</v>
      </c>
      <c r="C6" s="11" t="s">
        <v>4</v>
      </c>
      <c r="D6" s="13"/>
      <c r="E6" s="12"/>
      <c r="F6" s="111"/>
      <c r="G6" s="12"/>
      <c r="H6" s="102"/>
    </row>
    <row r="7" spans="2:8" ht="16.5" x14ac:dyDescent="0.2">
      <c r="B7" s="119"/>
      <c r="C7" s="120" t="s">
        <v>5</v>
      </c>
      <c r="D7" s="121"/>
      <c r="E7" s="122"/>
      <c r="F7" s="123"/>
      <c r="G7" s="122"/>
      <c r="H7" s="124"/>
    </row>
    <row r="8" spans="2:8" ht="15.75" x14ac:dyDescent="0.2">
      <c r="B8" s="14" t="s">
        <v>38</v>
      </c>
      <c r="C8" s="15" t="s">
        <v>6</v>
      </c>
      <c r="D8" s="34"/>
      <c r="E8" s="35"/>
      <c r="F8" s="113"/>
      <c r="G8" s="35"/>
      <c r="H8" s="33"/>
    </row>
    <row r="9" spans="2:8" ht="31.5" x14ac:dyDescent="0.2">
      <c r="B9" s="14" t="s">
        <v>39</v>
      </c>
      <c r="C9" s="16" t="s">
        <v>7</v>
      </c>
      <c r="D9" s="17"/>
      <c r="E9" s="18"/>
      <c r="F9" s="19"/>
      <c r="G9" s="18"/>
      <c r="H9" s="20"/>
    </row>
    <row r="10" spans="2:8" ht="47.25" x14ac:dyDescent="0.2">
      <c r="B10" s="14" t="s">
        <v>40</v>
      </c>
      <c r="C10" s="16" t="s">
        <v>8</v>
      </c>
      <c r="D10" s="17"/>
      <c r="E10" s="18"/>
      <c r="F10" s="19"/>
      <c r="G10" s="18"/>
      <c r="H10" s="20"/>
    </row>
    <row r="11" spans="2:8" ht="47.25" x14ac:dyDescent="0.2">
      <c r="B11" s="14" t="s">
        <v>41</v>
      </c>
      <c r="C11" s="16" t="s">
        <v>43</v>
      </c>
      <c r="D11" s="30"/>
      <c r="E11" s="29"/>
      <c r="F11" s="91"/>
      <c r="G11" s="29"/>
      <c r="H11" s="92"/>
    </row>
    <row r="12" spans="2:8" ht="16.5" thickBot="1" x14ac:dyDescent="0.25">
      <c r="B12" s="14" t="s">
        <v>42</v>
      </c>
      <c r="C12" s="93" t="s">
        <v>44</v>
      </c>
      <c r="D12" s="21"/>
      <c r="E12" s="22"/>
      <c r="F12" s="23"/>
      <c r="G12" s="22"/>
      <c r="H12" s="24"/>
    </row>
    <row r="13" spans="2:8" ht="16.5" x14ac:dyDescent="0.2">
      <c r="B13" s="114"/>
      <c r="C13" s="115" t="s">
        <v>51</v>
      </c>
      <c r="D13" s="115"/>
      <c r="E13" s="116"/>
      <c r="F13" s="117"/>
      <c r="G13" s="116"/>
      <c r="H13" s="118"/>
    </row>
    <row r="14" spans="2:8" ht="15.75" x14ac:dyDescent="0.2">
      <c r="B14" s="25" t="s">
        <v>46</v>
      </c>
      <c r="C14" s="112" t="s">
        <v>9</v>
      </c>
      <c r="D14" s="34"/>
      <c r="E14" s="35"/>
      <c r="F14" s="113"/>
      <c r="G14" s="35"/>
      <c r="H14" s="33"/>
    </row>
    <row r="15" spans="2:8" ht="31.5" x14ac:dyDescent="0.2">
      <c r="B15" s="25" t="s">
        <v>47</v>
      </c>
      <c r="C15" s="26" t="s">
        <v>50</v>
      </c>
      <c r="D15" s="17"/>
      <c r="E15" s="18"/>
      <c r="F15" s="19"/>
      <c r="G15" s="18"/>
      <c r="H15" s="20"/>
    </row>
    <row r="16" spans="2:8" ht="16.5" thickBot="1" x14ac:dyDescent="0.25">
      <c r="B16" s="27" t="s">
        <v>48</v>
      </c>
      <c r="C16" s="28" t="s">
        <v>49</v>
      </c>
      <c r="D16" s="30"/>
      <c r="E16" s="29"/>
      <c r="F16" s="91"/>
      <c r="G16" s="29"/>
      <c r="H16" s="92"/>
    </row>
    <row r="17" spans="2:8" ht="15.75" x14ac:dyDescent="0.2">
      <c r="B17" s="31"/>
      <c r="C17" s="32" t="s">
        <v>52</v>
      </c>
      <c r="D17" s="103"/>
      <c r="E17" s="107"/>
      <c r="F17" s="104"/>
      <c r="G17" s="107"/>
      <c r="H17" s="105"/>
    </row>
    <row r="18" spans="2:8" ht="32.25" thickBot="1" x14ac:dyDescent="0.25">
      <c r="B18" s="36" t="s">
        <v>45</v>
      </c>
      <c r="C18" s="99" t="s">
        <v>53</v>
      </c>
      <c r="D18" s="94"/>
      <c r="E18" s="108"/>
      <c r="F18" s="94"/>
      <c r="G18" s="108"/>
      <c r="H18" s="95"/>
    </row>
    <row r="19" spans="2:8" ht="15" thickBot="1" x14ac:dyDescent="0.25">
      <c r="B19" s="37"/>
      <c r="C19" s="38"/>
      <c r="D19" s="39"/>
      <c r="E19" s="38"/>
      <c r="F19" s="38"/>
      <c r="G19" s="38"/>
      <c r="H19" s="97"/>
    </row>
    <row r="20" spans="2:8" ht="20.25" thickBot="1" x14ac:dyDescent="0.25">
      <c r="B20" s="40">
        <v>6</v>
      </c>
      <c r="C20" s="41" t="s">
        <v>10</v>
      </c>
      <c r="D20" s="150"/>
      <c r="E20" s="151"/>
      <c r="F20" s="151"/>
      <c r="G20" s="151"/>
      <c r="H20" s="152"/>
    </row>
    <row r="21" spans="2:8" ht="15.75" x14ac:dyDescent="0.2">
      <c r="B21" s="42">
        <v>6.1</v>
      </c>
      <c r="C21" s="43" t="s">
        <v>54</v>
      </c>
      <c r="D21" s="44"/>
      <c r="E21" s="45"/>
      <c r="F21" s="44"/>
      <c r="G21" s="44"/>
      <c r="H21" s="44"/>
    </row>
    <row r="22" spans="2:8" ht="45" x14ac:dyDescent="0.2">
      <c r="B22" s="42">
        <v>6.2</v>
      </c>
      <c r="C22" s="43" t="s">
        <v>69</v>
      </c>
      <c r="D22" s="44"/>
      <c r="E22" s="45"/>
      <c r="F22" s="44"/>
      <c r="G22" s="44"/>
      <c r="H22" s="44"/>
    </row>
    <row r="23" spans="2:8" ht="30" x14ac:dyDescent="0.2">
      <c r="B23" s="42">
        <v>6.3</v>
      </c>
      <c r="C23" s="43" t="s">
        <v>11</v>
      </c>
      <c r="D23" s="44"/>
      <c r="E23" s="45"/>
      <c r="F23" s="44"/>
      <c r="G23" s="44"/>
      <c r="H23" s="44"/>
    </row>
    <row r="24" spans="2:8" ht="30" x14ac:dyDescent="0.2">
      <c r="B24" s="42">
        <v>6.4</v>
      </c>
      <c r="C24" s="43" t="s">
        <v>55</v>
      </c>
      <c r="D24" s="44"/>
      <c r="E24" s="45"/>
      <c r="F24" s="44"/>
      <c r="G24" s="44"/>
      <c r="H24" s="44"/>
    </row>
    <row r="25" spans="2:8" ht="15.75" x14ac:dyDescent="0.2">
      <c r="B25" s="42">
        <v>6.5</v>
      </c>
      <c r="C25" s="43" t="s">
        <v>56</v>
      </c>
      <c r="D25" s="44"/>
      <c r="E25" s="45"/>
      <c r="F25" s="44"/>
      <c r="G25" s="44"/>
      <c r="H25" s="44"/>
    </row>
    <row r="26" spans="2:8" ht="30" x14ac:dyDescent="0.2">
      <c r="B26" s="42">
        <v>6.6</v>
      </c>
      <c r="C26" s="43" t="s">
        <v>57</v>
      </c>
      <c r="D26" s="44"/>
      <c r="E26" s="45"/>
      <c r="F26" s="44"/>
      <c r="G26" s="44"/>
      <c r="H26" s="44"/>
    </row>
    <row r="27" spans="2:8" ht="30" x14ac:dyDescent="0.2">
      <c r="B27" s="42">
        <v>6.7</v>
      </c>
      <c r="C27" s="43" t="s">
        <v>58</v>
      </c>
      <c r="D27" s="44"/>
      <c r="E27" s="45"/>
      <c r="F27" s="44"/>
      <c r="G27" s="44"/>
      <c r="H27" s="44"/>
    </row>
    <row r="28" spans="2:8" ht="15.75" x14ac:dyDescent="0.2">
      <c r="B28" s="42">
        <v>6.8</v>
      </c>
      <c r="C28" s="43" t="s">
        <v>59</v>
      </c>
      <c r="D28" s="44"/>
      <c r="E28" s="45"/>
      <c r="F28" s="44"/>
      <c r="G28" s="44"/>
      <c r="H28" s="44"/>
    </row>
    <row r="29" spans="2:8" ht="15.75" x14ac:dyDescent="0.2">
      <c r="B29" s="42">
        <v>6.9</v>
      </c>
      <c r="C29" s="46" t="s">
        <v>12</v>
      </c>
      <c r="D29" s="45"/>
      <c r="E29" s="45"/>
      <c r="F29" s="45"/>
      <c r="G29" s="45"/>
      <c r="H29" s="45"/>
    </row>
    <row r="30" spans="2:8" ht="15.75" x14ac:dyDescent="0.2">
      <c r="B30" s="96" t="s">
        <v>62</v>
      </c>
      <c r="C30" s="46" t="s">
        <v>13</v>
      </c>
      <c r="D30" s="45"/>
      <c r="E30" s="45"/>
      <c r="F30" s="45"/>
      <c r="G30" s="45"/>
      <c r="H30" s="45"/>
    </row>
    <row r="31" spans="2:8" ht="15.75" x14ac:dyDescent="0.2">
      <c r="B31" s="96" t="s">
        <v>63</v>
      </c>
      <c r="C31" s="46" t="s">
        <v>14</v>
      </c>
      <c r="D31" s="45"/>
      <c r="E31" s="45"/>
      <c r="F31" s="45"/>
      <c r="G31" s="45"/>
      <c r="H31" s="45"/>
    </row>
    <row r="32" spans="2:8" ht="15.75" x14ac:dyDescent="0.2">
      <c r="B32" s="96" t="s">
        <v>64</v>
      </c>
      <c r="C32" s="46" t="s">
        <v>15</v>
      </c>
      <c r="D32" s="45"/>
      <c r="E32" s="45"/>
      <c r="F32" s="45"/>
      <c r="G32" s="45"/>
      <c r="H32" s="45"/>
    </row>
    <row r="33" spans="2:8" ht="15.75" x14ac:dyDescent="0.2">
      <c r="B33" s="96" t="s">
        <v>65</v>
      </c>
      <c r="C33" s="46" t="s">
        <v>16</v>
      </c>
      <c r="D33" s="45"/>
      <c r="E33" s="45"/>
      <c r="F33" s="45"/>
      <c r="G33" s="45"/>
      <c r="H33" s="45"/>
    </row>
    <row r="34" spans="2:8" ht="15.75" x14ac:dyDescent="0.2">
      <c r="B34" s="96" t="s">
        <v>66</v>
      </c>
      <c r="C34" s="46" t="s">
        <v>60</v>
      </c>
      <c r="D34" s="45"/>
      <c r="E34" s="45"/>
      <c r="F34" s="45"/>
      <c r="G34" s="45"/>
      <c r="H34" s="45"/>
    </row>
    <row r="35" spans="2:8" ht="15.75" x14ac:dyDescent="0.2">
      <c r="B35" s="96" t="s">
        <v>67</v>
      </c>
      <c r="C35" s="46" t="s">
        <v>17</v>
      </c>
      <c r="D35" s="45"/>
      <c r="E35" s="45"/>
      <c r="F35" s="45"/>
      <c r="G35" s="45"/>
      <c r="H35" s="45"/>
    </row>
    <row r="36" spans="2:8" ht="30.75" thickBot="1" x14ac:dyDescent="0.25">
      <c r="B36" s="98" t="s">
        <v>68</v>
      </c>
      <c r="C36" s="47" t="s">
        <v>61</v>
      </c>
      <c r="D36" s="48"/>
      <c r="E36" s="48"/>
      <c r="F36" s="48"/>
      <c r="G36" s="48"/>
      <c r="H36" s="48"/>
    </row>
  </sheetData>
  <mergeCells count="2">
    <mergeCell ref="C2:C3"/>
    <mergeCell ref="D20:H20"/>
  </mergeCells>
  <conditionalFormatting sqref="E18:H18 D21:H36 D20">
    <cfRule type="containsText" dxfId="26" priority="1" operator="containsText" text="ל.ר.">
      <formula>NOT(ISERROR(SEARCH("ל.ר.",D18)))</formula>
    </cfRule>
    <cfRule type="containsText" dxfId="25" priority="2" operator="containsText" text="$">
      <formula>NOT(ISERROR(SEARCH("$",D18)))</formula>
    </cfRule>
    <cfRule type="containsText" dxfId="24" priority="3" operator="containsText" text="X">
      <formula>NOT(ISERROR(SEARCH("X",D18)))</formula>
    </cfRule>
    <cfRule type="containsText" dxfId="23" priority="4" operator="containsText" text="V">
      <formula>NOT(ISERROR(SEARCH("V",D18)))</formula>
    </cfRule>
  </conditionalFormatting>
  <conditionalFormatting sqref="D7:H12 D14:H16 D19:H19 E18:H18 D17:D18">
    <cfRule type="containsText" dxfId="22" priority="38" operator="containsText" text="ל.ר.">
      <formula>NOT(ISERROR(SEARCH("ל.ר.",D7)))</formula>
    </cfRule>
    <cfRule type="containsText" dxfId="21" priority="39" operator="containsText" text="$">
      <formula>NOT(ISERROR(SEARCH("$",D7)))</formula>
    </cfRule>
    <cfRule type="containsText" dxfId="20" priority="40" operator="containsText" text="X">
      <formula>NOT(ISERROR(SEARCH("X",D7)))</formula>
    </cfRule>
    <cfRule type="containsText" dxfId="19" priority="41" operator="containsText" text="V">
      <formula>NOT(ISERROR(SEARCH("V",D7)))</formula>
    </cfRule>
  </conditionalFormatting>
  <conditionalFormatting sqref="D10:H12">
    <cfRule type="containsText" dxfId="18" priority="30" operator="containsText" text="ל.ר.">
      <formula>NOT(ISERROR(SEARCH("ל.ר.",D10)))</formula>
    </cfRule>
    <cfRule type="containsText" dxfId="17" priority="31" operator="containsText" text="$">
      <formula>NOT(ISERROR(SEARCH("$",D10)))</formula>
    </cfRule>
    <cfRule type="containsText" dxfId="16" priority="32" operator="containsText" text="X">
      <formula>NOT(ISERROR(SEARCH("X",D10)))</formula>
    </cfRule>
    <cfRule type="containsText" dxfId="15" priority="33" operator="containsText" text="V">
      <formula>NOT(ISERROR(SEARCH("V",D10)))</formula>
    </cfRule>
  </conditionalFormatting>
  <conditionalFormatting sqref="D18:H18">
    <cfRule type="containsText" dxfId="14" priority="22" operator="containsText" text="ל.ר.">
      <formula>NOT(ISERROR(SEARCH("ל.ר.",D18)))</formula>
    </cfRule>
    <cfRule type="containsText" dxfId="13" priority="23" operator="containsText" text="$">
      <formula>NOT(ISERROR(SEARCH("$",D18)))</formula>
    </cfRule>
    <cfRule type="containsText" dxfId="12" priority="24" operator="containsText" text="X">
      <formula>NOT(ISERROR(SEARCH("X",D18)))</formula>
    </cfRule>
    <cfRule type="containsText" dxfId="11" priority="25" operator="containsText" text="V">
      <formula>NOT(ISERROR(SEARCH("V",D18)))</formula>
    </cfRule>
  </conditionalFormatting>
  <conditionalFormatting sqref="D8:H36">
    <cfRule type="notContainsBlanks" dxfId="10" priority="42">
      <formula>LEN(TRIM(D8))&gt;0</formula>
    </cfRule>
  </conditionalFormatting>
  <pageMargins left="0.7" right="0.7" top="0.75" bottom="0.75" header="0.3" footer="0.3"/>
  <ignoredErrors>
    <ignoredError sqref="B30:B3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5"/>
  <sheetViews>
    <sheetView rightToLeft="1" tabSelected="1" zoomScale="80" zoomScaleNormal="80" workbookViewId="0"/>
  </sheetViews>
  <sheetFormatPr defaultRowHeight="14.25" x14ac:dyDescent="0.2"/>
  <cols>
    <col min="1" max="1" width="3" customWidth="1"/>
    <col min="2" max="2" width="11.25" customWidth="1"/>
    <col min="3" max="3" width="20.25" customWidth="1"/>
    <col min="4" max="4" width="55.625" customWidth="1"/>
    <col min="5" max="5" width="9" customWidth="1"/>
    <col min="6" max="6" width="22.625" customWidth="1"/>
    <col min="7" max="7" width="6.625" customWidth="1"/>
    <col min="8" max="8" width="22.75" customWidth="1"/>
    <col min="9" max="9" width="6.5" customWidth="1"/>
    <col min="10" max="10" width="22.875" customWidth="1"/>
    <col min="11" max="11" width="6.5" customWidth="1"/>
    <col min="12" max="12" width="22.625" customWidth="1"/>
    <col min="13" max="13" width="6.625" customWidth="1"/>
    <col min="14" max="14" width="22.75" customWidth="1"/>
    <col min="15" max="15" width="6.625" customWidth="1"/>
  </cols>
  <sheetData>
    <row r="1" spans="2:15" ht="15" thickBot="1" x14ac:dyDescent="0.25"/>
    <row r="2" spans="2:15" ht="18" customHeight="1" x14ac:dyDescent="0.2">
      <c r="B2" s="186" t="s">
        <v>3</v>
      </c>
      <c r="C2" s="189" t="s">
        <v>18</v>
      </c>
      <c r="D2" s="190"/>
      <c r="E2" s="88"/>
      <c r="F2" s="182">
        <v>1</v>
      </c>
      <c r="G2" s="183"/>
      <c r="H2" s="182">
        <v>2</v>
      </c>
      <c r="I2" s="183"/>
      <c r="J2" s="182">
        <v>3</v>
      </c>
      <c r="K2" s="183"/>
      <c r="L2" s="182">
        <v>4</v>
      </c>
      <c r="M2" s="183"/>
      <c r="N2" s="182">
        <v>5</v>
      </c>
      <c r="O2" s="183"/>
    </row>
    <row r="3" spans="2:15" ht="18" customHeight="1" thickBot="1" x14ac:dyDescent="0.25">
      <c r="B3" s="187"/>
      <c r="C3" s="191"/>
      <c r="D3" s="192"/>
      <c r="E3" s="49"/>
      <c r="F3" s="184"/>
      <c r="G3" s="185"/>
      <c r="H3" s="184"/>
      <c r="I3" s="185"/>
      <c r="J3" s="184"/>
      <c r="K3" s="185"/>
      <c r="L3" s="184"/>
      <c r="M3" s="185"/>
      <c r="N3" s="184"/>
      <c r="O3" s="185"/>
    </row>
    <row r="4" spans="2:15" ht="48" thickBot="1" x14ac:dyDescent="0.25">
      <c r="B4" s="188"/>
      <c r="C4" s="193"/>
      <c r="D4" s="194"/>
      <c r="E4" s="89" t="s">
        <v>19</v>
      </c>
      <c r="F4" s="50" t="s">
        <v>20</v>
      </c>
      <c r="G4" s="51" t="s">
        <v>21</v>
      </c>
      <c r="H4" s="50" t="s">
        <v>20</v>
      </c>
      <c r="I4" s="51" t="s">
        <v>21</v>
      </c>
      <c r="J4" s="50" t="s">
        <v>20</v>
      </c>
      <c r="K4" s="51" t="s">
        <v>21</v>
      </c>
      <c r="L4" s="50" t="s">
        <v>20</v>
      </c>
      <c r="M4" s="51" t="s">
        <v>21</v>
      </c>
      <c r="N4" s="50" t="s">
        <v>20</v>
      </c>
      <c r="O4" s="51" t="s">
        <v>21</v>
      </c>
    </row>
    <row r="5" spans="2:15" ht="23.25" customHeight="1" x14ac:dyDescent="0.2">
      <c r="B5" s="138" t="s">
        <v>71</v>
      </c>
      <c r="C5" s="179" t="s">
        <v>73</v>
      </c>
      <c r="D5" s="170"/>
      <c r="E5" s="139">
        <v>0.3</v>
      </c>
      <c r="F5" s="153">
        <f>SUM(G6:G7)</f>
        <v>0</v>
      </c>
      <c r="G5" s="154"/>
      <c r="H5" s="153">
        <f>SUM(I6:I7)</f>
        <v>0</v>
      </c>
      <c r="I5" s="154"/>
      <c r="J5" s="153">
        <f>SUM(K6:K7)</f>
        <v>0</v>
      </c>
      <c r="K5" s="154"/>
      <c r="L5" s="153">
        <f>SUM(M6:M7)</f>
        <v>0</v>
      </c>
      <c r="M5" s="154"/>
      <c r="N5" s="153">
        <f>SUM(O6:O7)</f>
        <v>0</v>
      </c>
      <c r="O5" s="154"/>
    </row>
    <row r="6" spans="2:15" ht="20.25" customHeight="1" x14ac:dyDescent="0.2">
      <c r="B6" s="140" t="s">
        <v>72</v>
      </c>
      <c r="C6" s="180" t="s">
        <v>22</v>
      </c>
      <c r="D6" s="181"/>
      <c r="E6" s="136">
        <v>0.15</v>
      </c>
      <c r="F6" s="141"/>
      <c r="G6" s="137">
        <f>MAX(0,MIN(F6*3-12,15))</f>
        <v>0</v>
      </c>
      <c r="H6" s="141"/>
      <c r="I6" s="137">
        <f>MAX(0,MIN(H6*3-12,15))</f>
        <v>0</v>
      </c>
      <c r="J6" s="141"/>
      <c r="K6" s="137">
        <f>MAX(0,MIN(J6*3-12,15))</f>
        <v>0</v>
      </c>
      <c r="L6" s="141"/>
      <c r="M6" s="137">
        <f>MAX(0,MIN(L6*3-12,15))</f>
        <v>0</v>
      </c>
      <c r="N6" s="141"/>
      <c r="O6" s="137">
        <f>MAX(0,MIN(N6*3-12,15))</f>
        <v>0</v>
      </c>
    </row>
    <row r="7" spans="2:15" ht="21" customHeight="1" thickBot="1" x14ac:dyDescent="0.25">
      <c r="B7" s="142" t="s">
        <v>76</v>
      </c>
      <c r="C7" s="177" t="s">
        <v>24</v>
      </c>
      <c r="D7" s="178"/>
      <c r="E7" s="143">
        <v>0.15</v>
      </c>
      <c r="F7" s="144"/>
      <c r="G7" s="145">
        <f>MIN(F7*5,15)</f>
        <v>0</v>
      </c>
      <c r="H7" s="144"/>
      <c r="I7" s="145">
        <f>MIN(H7*5,15)</f>
        <v>0</v>
      </c>
      <c r="J7" s="144"/>
      <c r="K7" s="145">
        <f>MIN(J7*5,15)</f>
        <v>0</v>
      </c>
      <c r="L7" s="144"/>
      <c r="M7" s="145">
        <f>MIN(L7*5,15)</f>
        <v>0</v>
      </c>
      <c r="N7" s="144"/>
      <c r="O7" s="145">
        <f>MIN(N7*5,15)</f>
        <v>0</v>
      </c>
    </row>
    <row r="8" spans="2:15" ht="48" customHeight="1" thickBot="1" x14ac:dyDescent="0.25">
      <c r="B8" s="52" t="s">
        <v>75</v>
      </c>
      <c r="C8" s="133" t="s">
        <v>25</v>
      </c>
      <c r="D8" s="53" t="s">
        <v>77</v>
      </c>
      <c r="E8" s="87">
        <v>0.1</v>
      </c>
      <c r="F8" s="146"/>
      <c r="G8" s="147"/>
      <c r="H8" s="146"/>
      <c r="I8" s="147"/>
      <c r="J8" s="146"/>
      <c r="K8" s="147"/>
      <c r="L8" s="146"/>
      <c r="M8" s="147"/>
      <c r="N8" s="146"/>
      <c r="O8" s="147"/>
    </row>
    <row r="9" spans="2:15" ht="25.5" customHeight="1" thickBot="1" x14ac:dyDescent="0.25">
      <c r="B9" s="52" t="s">
        <v>74</v>
      </c>
      <c r="C9" s="171" t="s">
        <v>23</v>
      </c>
      <c r="D9" s="172"/>
      <c r="E9" s="87">
        <v>0.15</v>
      </c>
      <c r="F9" s="165"/>
      <c r="G9" s="166"/>
      <c r="H9" s="165"/>
      <c r="I9" s="166"/>
      <c r="J9" s="165"/>
      <c r="K9" s="166"/>
      <c r="L9" s="165"/>
      <c r="M9" s="166"/>
      <c r="N9" s="165"/>
      <c r="O9" s="166"/>
    </row>
    <row r="10" spans="2:15" ht="18" x14ac:dyDescent="0.2">
      <c r="B10" s="162" t="s">
        <v>70</v>
      </c>
      <c r="C10" s="169" t="s">
        <v>26</v>
      </c>
      <c r="D10" s="170"/>
      <c r="E10" s="135">
        <v>0.45</v>
      </c>
      <c r="F10" s="153">
        <f>SUMPRODUCT($E11:$E13,G11:G13)*$E$10</f>
        <v>0</v>
      </c>
      <c r="G10" s="154"/>
      <c r="H10" s="153">
        <f>SUMPRODUCT($E11:$E13,I11:I13)*$E$10</f>
        <v>0</v>
      </c>
      <c r="I10" s="154"/>
      <c r="J10" s="153">
        <f>SUMPRODUCT($E11:$E13,K11:K13)*$E$10</f>
        <v>0</v>
      </c>
      <c r="K10" s="154"/>
      <c r="L10" s="153">
        <f>SUMPRODUCT($E11:$E13,M11:M13)*$E$10</f>
        <v>0</v>
      </c>
      <c r="M10" s="154"/>
      <c r="N10" s="153">
        <f>SUMPRODUCT($E11:$E13,O11:O13)*$E$10</f>
        <v>0</v>
      </c>
      <c r="O10" s="154"/>
    </row>
    <row r="11" spans="2:15" ht="18" customHeight="1" x14ac:dyDescent="0.2">
      <c r="B11" s="163"/>
      <c r="C11" s="173" t="s">
        <v>27</v>
      </c>
      <c r="D11" s="174"/>
      <c r="E11" s="134">
        <v>0.5</v>
      </c>
      <c r="F11" s="55"/>
      <c r="G11" s="62">
        <f>F11*10</f>
        <v>0</v>
      </c>
      <c r="H11" s="55"/>
      <c r="I11" s="62">
        <f>H11*10</f>
        <v>0</v>
      </c>
      <c r="J11" s="55"/>
      <c r="K11" s="62">
        <f>J11*10</f>
        <v>0</v>
      </c>
      <c r="L11" s="55"/>
      <c r="M11" s="62">
        <f>L11*10</f>
        <v>0</v>
      </c>
      <c r="N11" s="55"/>
      <c r="O11" s="62">
        <f>N11*10</f>
        <v>0</v>
      </c>
    </row>
    <row r="12" spans="2:15" ht="18" customHeight="1" x14ac:dyDescent="0.2">
      <c r="B12" s="163"/>
      <c r="C12" s="175" t="s">
        <v>28</v>
      </c>
      <c r="D12" s="176"/>
      <c r="E12" s="56">
        <v>0.25</v>
      </c>
      <c r="F12" s="57"/>
      <c r="G12" s="54">
        <f t="shared" ref="G12:G13" si="0">F12*10</f>
        <v>0</v>
      </c>
      <c r="H12" s="57"/>
      <c r="I12" s="54">
        <f t="shared" ref="I12:I13" si="1">H12*10</f>
        <v>0</v>
      </c>
      <c r="J12" s="57"/>
      <c r="K12" s="54">
        <f t="shared" ref="K12:K13" si="2">J12*10</f>
        <v>0</v>
      </c>
      <c r="L12" s="57"/>
      <c r="M12" s="54">
        <f t="shared" ref="M12:M13" si="3">L12*10</f>
        <v>0</v>
      </c>
      <c r="N12" s="57"/>
      <c r="O12" s="54">
        <f t="shared" ref="O12:O13" si="4">N12*10</f>
        <v>0</v>
      </c>
    </row>
    <row r="13" spans="2:15" ht="18" customHeight="1" thickBot="1" x14ac:dyDescent="0.25">
      <c r="B13" s="164"/>
      <c r="C13" s="167" t="s">
        <v>29</v>
      </c>
      <c r="D13" s="168"/>
      <c r="E13" s="58">
        <v>0.25</v>
      </c>
      <c r="F13" s="59"/>
      <c r="G13" s="62">
        <f t="shared" si="0"/>
        <v>0</v>
      </c>
      <c r="H13" s="59"/>
      <c r="I13" s="62">
        <f t="shared" si="1"/>
        <v>0</v>
      </c>
      <c r="J13" s="59"/>
      <c r="K13" s="62">
        <f t="shared" si="2"/>
        <v>0</v>
      </c>
      <c r="L13" s="59"/>
      <c r="M13" s="62">
        <f t="shared" si="3"/>
        <v>0</v>
      </c>
      <c r="N13" s="59"/>
      <c r="O13" s="62">
        <f t="shared" si="4"/>
        <v>0</v>
      </c>
    </row>
    <row r="14" spans="2:15" ht="23.25" customHeight="1" thickBot="1" x14ac:dyDescent="0.25">
      <c r="B14" s="158" t="s">
        <v>30</v>
      </c>
      <c r="C14" s="159"/>
      <c r="D14" s="159"/>
      <c r="E14" s="60"/>
      <c r="F14" s="160">
        <f>SUM(F5,G8,F9,F10)</f>
        <v>0</v>
      </c>
      <c r="G14" s="161"/>
      <c r="H14" s="160">
        <f>SUM(H5,I8,H9,H10)</f>
        <v>0</v>
      </c>
      <c r="I14" s="161"/>
      <c r="J14" s="160">
        <f>SUM(J5,K8,J9,J10)</f>
        <v>0</v>
      </c>
      <c r="K14" s="161"/>
      <c r="L14" s="160">
        <f>SUM(L5,M8,L9,L10)</f>
        <v>0</v>
      </c>
      <c r="M14" s="161"/>
      <c r="N14" s="160">
        <f>SUM(N5,O8,N9,N10)</f>
        <v>0</v>
      </c>
      <c r="O14" s="161"/>
    </row>
    <row r="15" spans="2:15" ht="22.5" customHeight="1" thickBot="1" x14ac:dyDescent="0.25">
      <c r="B15" s="155" t="s">
        <v>31</v>
      </c>
      <c r="C15" s="156"/>
      <c r="D15" s="156"/>
      <c r="E15" s="61"/>
      <c r="F15" s="157" t="str">
        <f>IF(F14&gt;=70,"V","X")</f>
        <v>X</v>
      </c>
      <c r="G15" s="157"/>
      <c r="H15" s="157" t="str">
        <f>IF(H14&gt;=70,"V","X")</f>
        <v>X</v>
      </c>
      <c r="I15" s="157"/>
      <c r="J15" s="157" t="str">
        <f>IF(J14&gt;=70,"V","X")</f>
        <v>X</v>
      </c>
      <c r="K15" s="157"/>
      <c r="L15" s="157" t="str">
        <f>IF(L14&gt;=70,"V","X")</f>
        <v>X</v>
      </c>
      <c r="M15" s="157"/>
      <c r="N15" s="157" t="str">
        <f>IF(N14&gt;=70,"V","X")</f>
        <v>X</v>
      </c>
      <c r="O15" s="157"/>
    </row>
  </sheetData>
  <mergeCells count="48">
    <mergeCell ref="B2:B4"/>
    <mergeCell ref="C2:D4"/>
    <mergeCell ref="F2:G2"/>
    <mergeCell ref="H2:I2"/>
    <mergeCell ref="F3:G3"/>
    <mergeCell ref="H3:I3"/>
    <mergeCell ref="J3:K3"/>
    <mergeCell ref="L3:M3"/>
    <mergeCell ref="N3:O3"/>
    <mergeCell ref="J5:K5"/>
    <mergeCell ref="L5:M5"/>
    <mergeCell ref="N5:O5"/>
    <mergeCell ref="J2:K2"/>
    <mergeCell ref="L2:M2"/>
    <mergeCell ref="N2:O2"/>
    <mergeCell ref="C7:D7"/>
    <mergeCell ref="C5:D5"/>
    <mergeCell ref="F5:G5"/>
    <mergeCell ref="H5:I5"/>
    <mergeCell ref="C6:D6"/>
    <mergeCell ref="J9:K9"/>
    <mergeCell ref="L9:M9"/>
    <mergeCell ref="N9:O9"/>
    <mergeCell ref="C13:D13"/>
    <mergeCell ref="C10:D10"/>
    <mergeCell ref="F10:G10"/>
    <mergeCell ref="H10:I10"/>
    <mergeCell ref="C9:D9"/>
    <mergeCell ref="C11:D11"/>
    <mergeCell ref="F9:G9"/>
    <mergeCell ref="H9:I9"/>
    <mergeCell ref="C12:D12"/>
    <mergeCell ref="L10:M10"/>
    <mergeCell ref="N10:O10"/>
    <mergeCell ref="B15:D15"/>
    <mergeCell ref="F15:G15"/>
    <mergeCell ref="H15:I15"/>
    <mergeCell ref="J15:K15"/>
    <mergeCell ref="L15:M15"/>
    <mergeCell ref="N15:O15"/>
    <mergeCell ref="B14:D14"/>
    <mergeCell ref="F14:G14"/>
    <mergeCell ref="H14:I14"/>
    <mergeCell ref="B10:B13"/>
    <mergeCell ref="L14:M14"/>
    <mergeCell ref="J10:K10"/>
    <mergeCell ref="N14:O14"/>
    <mergeCell ref="J14:K14"/>
  </mergeCells>
  <conditionalFormatting sqref="F15:G15">
    <cfRule type="expression" dxfId="9" priority="9">
      <formula>F15="X"</formula>
    </cfRule>
    <cfRule type="expression" dxfId="8" priority="10">
      <formula>F15="V"</formula>
    </cfRule>
  </conditionalFormatting>
  <conditionalFormatting sqref="H15:I15">
    <cfRule type="expression" dxfId="7" priority="7">
      <formula>H15="X"</formula>
    </cfRule>
    <cfRule type="expression" dxfId="6" priority="8">
      <formula>H15="V"</formula>
    </cfRule>
  </conditionalFormatting>
  <conditionalFormatting sqref="J15:K15">
    <cfRule type="expression" dxfId="5" priority="5">
      <formula>J15="X"</formula>
    </cfRule>
    <cfRule type="expression" dxfId="4" priority="6">
      <formula>J15="V"</formula>
    </cfRule>
  </conditionalFormatting>
  <conditionalFormatting sqref="L15:M15">
    <cfRule type="expression" dxfId="3" priority="3">
      <formula>L15="X"</formula>
    </cfRule>
    <cfRule type="expression" dxfId="2" priority="4">
      <formula>L15="V"</formula>
    </cfRule>
  </conditionalFormatting>
  <conditionalFormatting sqref="N15:O15">
    <cfRule type="expression" dxfId="1" priority="1">
      <formula>N15="X"</formula>
    </cfRule>
    <cfRule type="expression" dxfId="0" priority="2">
      <formula>N15="V"</formula>
    </cfRule>
  </conditionalFormatting>
  <dataValidations count="2">
    <dataValidation allowBlank="1" showInputMessage="1" showErrorMessage="1" errorTitle="שגיאה" error="יש להזין ציון בין 0 ל 10" sqref="J11:J13 F11:F13 H11:H13 L11:L13 N11:N13"/>
    <dataValidation operator="notBetween" allowBlank="1" showInputMessage="1" showErrorMessage="1" errorTitle="שגיאה" error="יש לסמן V במידה וקיים_x000a_X במידה ולא קיים" sqref="F6 J6 H6 L6 N6"/>
  </dataValidations>
  <pageMargins left="0.7" right="0.7" top="0.75" bottom="0.75" header="0.3" footer="0.3"/>
  <pageSetup paperSize="9" orientation="portrait" r:id="rId1"/>
  <ignoredErrors>
    <ignoredError sqref="G11 G12:G13 I11:I13 K11:K13 M11:M13 O11:O13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rightToLeft="1" zoomScaleNormal="100" workbookViewId="0"/>
  </sheetViews>
  <sheetFormatPr defaultRowHeight="14.25" x14ac:dyDescent="0.2"/>
  <cols>
    <col min="1" max="2" width="9" customWidth="1"/>
    <col min="3" max="3" width="18.125" customWidth="1"/>
    <col min="4" max="8" width="19.125" customWidth="1"/>
  </cols>
  <sheetData>
    <row r="1" spans="1:8" ht="15" thickBot="1" x14ac:dyDescent="0.25">
      <c r="A1" s="63"/>
      <c r="B1" s="63"/>
      <c r="C1" s="63"/>
      <c r="D1" s="63"/>
      <c r="E1" s="63"/>
    </row>
    <row r="2" spans="1:8" ht="15" x14ac:dyDescent="0.2">
      <c r="A2" s="63"/>
      <c r="B2" s="63"/>
      <c r="C2" s="195"/>
      <c r="D2" s="65">
        <v>1</v>
      </c>
      <c r="E2" s="69">
        <v>2</v>
      </c>
      <c r="F2" s="65">
        <v>3</v>
      </c>
      <c r="G2" s="69">
        <v>4</v>
      </c>
      <c r="H2" s="65">
        <v>5</v>
      </c>
    </row>
    <row r="3" spans="1:8" ht="15.75" thickBot="1" x14ac:dyDescent="0.25">
      <c r="A3" s="63"/>
      <c r="B3" s="63"/>
      <c r="C3" s="196"/>
      <c r="D3" s="64">
        <f>HLOOKUP(D$2,איכות!$F$2:$O$15,2)</f>
        <v>0</v>
      </c>
      <c r="E3" s="70">
        <f>HLOOKUP(E$2,איכות!$F$2:$O$15,2)</f>
        <v>0</v>
      </c>
      <c r="F3" s="64">
        <f>HLOOKUP(F$2,איכות!$F$2:$O$15,2)</f>
        <v>0</v>
      </c>
      <c r="G3" s="70">
        <f>HLOOKUP(G$2,איכות!$F$2:$O$15,2)</f>
        <v>0</v>
      </c>
      <c r="H3" s="64">
        <f>HLOOKUP(H$2,איכות!$F$2:$O$15,2)</f>
        <v>0</v>
      </c>
    </row>
    <row r="4" spans="1:8" ht="18" customHeight="1" x14ac:dyDescent="0.2">
      <c r="A4" s="63"/>
      <c r="B4" s="63"/>
      <c r="C4" s="73" t="s">
        <v>32</v>
      </c>
      <c r="D4" s="66"/>
      <c r="E4" s="71"/>
      <c r="F4" s="66"/>
      <c r="G4" s="71"/>
      <c r="H4" s="66"/>
    </row>
    <row r="5" spans="1:8" ht="18" customHeight="1" thickBot="1" x14ac:dyDescent="0.25">
      <c r="A5" s="63"/>
      <c r="B5" s="63"/>
      <c r="C5" s="74" t="s">
        <v>33</v>
      </c>
      <c r="D5" s="79">
        <f>IFERROR(MIN($D$4:$E$4)/D4*100,0)</f>
        <v>0</v>
      </c>
      <c r="E5" s="80">
        <f>IFERROR(MIN($D$4:$E$4)/E4*100,0)</f>
        <v>0</v>
      </c>
      <c r="F5" s="79">
        <f>IFERROR(MIN($D$4:$E$4)/F4*100,0)</f>
        <v>0</v>
      </c>
      <c r="G5" s="80">
        <f>IFERROR(MIN($D$4:$E$4)/G4*100,0)</f>
        <v>0</v>
      </c>
      <c r="H5" s="79">
        <f>IFERROR(MIN($D$4:$E$4)/H4*100,0)</f>
        <v>0</v>
      </c>
    </row>
    <row r="6" spans="1:8" ht="15" thickBot="1" x14ac:dyDescent="0.25">
      <c r="A6" s="63"/>
      <c r="B6" s="63"/>
      <c r="C6" s="63"/>
      <c r="D6" s="67"/>
      <c r="E6" s="63"/>
      <c r="F6" s="67"/>
      <c r="G6" s="63"/>
      <c r="H6" s="67"/>
    </row>
    <row r="7" spans="1:8" ht="18" customHeight="1" x14ac:dyDescent="0.2">
      <c r="A7" s="63"/>
      <c r="B7" s="81">
        <v>0.6</v>
      </c>
      <c r="C7" s="82" t="s">
        <v>34</v>
      </c>
      <c r="D7" s="83">
        <f>איכות!F14</f>
        <v>0</v>
      </c>
      <c r="E7" s="83">
        <f>איכות!H14</f>
        <v>0</v>
      </c>
      <c r="F7" s="83">
        <f>איכות!J14</f>
        <v>0</v>
      </c>
      <c r="G7" s="83">
        <f>איכות!L14</f>
        <v>0</v>
      </c>
      <c r="H7" s="83">
        <f>איכות!N14</f>
        <v>0</v>
      </c>
    </row>
    <row r="8" spans="1:8" ht="18" customHeight="1" thickBot="1" x14ac:dyDescent="0.25">
      <c r="A8" s="63"/>
      <c r="B8" s="84">
        <v>0.4</v>
      </c>
      <c r="C8" s="85" t="s">
        <v>35</v>
      </c>
      <c r="D8" s="86">
        <f>D5</f>
        <v>0</v>
      </c>
      <c r="E8" s="86">
        <f t="shared" ref="E8:G8" si="0">E5</f>
        <v>0</v>
      </c>
      <c r="F8" s="86">
        <f>F5</f>
        <v>0</v>
      </c>
      <c r="G8" s="86">
        <f t="shared" si="0"/>
        <v>0</v>
      </c>
      <c r="H8" s="86">
        <f>H5</f>
        <v>0</v>
      </c>
    </row>
    <row r="9" spans="1:8" ht="18" customHeight="1" x14ac:dyDescent="0.2">
      <c r="A9" s="63"/>
      <c r="B9" s="75">
        <f>SUM(B7:B8)</f>
        <v>1</v>
      </c>
      <c r="C9" s="76" t="s">
        <v>36</v>
      </c>
      <c r="D9" s="77">
        <f t="shared" ref="D9:E9" si="1">SUMPRODUCT($B7:$B8,D7:D8)</f>
        <v>0</v>
      </c>
      <c r="E9" s="78">
        <f t="shared" si="1"/>
        <v>0</v>
      </c>
      <c r="F9" s="77">
        <f t="shared" ref="F9:H9" si="2">SUMPRODUCT($B7:$B8,F7:F8)</f>
        <v>0</v>
      </c>
      <c r="G9" s="78">
        <f t="shared" si="2"/>
        <v>0</v>
      </c>
      <c r="H9" s="77">
        <f t="shared" si="2"/>
        <v>0</v>
      </c>
    </row>
    <row r="10" spans="1:8" ht="18" customHeight="1" thickBot="1" x14ac:dyDescent="0.25">
      <c r="A10" s="63"/>
      <c r="B10" s="197" t="s">
        <v>37</v>
      </c>
      <c r="C10" s="198"/>
      <c r="D10" s="68">
        <f>RANK(D9,$D$9:$E$9,0)</f>
        <v>1</v>
      </c>
      <c r="E10" s="72">
        <f>RANK(E9,$D$9:$E$9,0)</f>
        <v>1</v>
      </c>
      <c r="F10" s="68">
        <f>RANK(F9,$D$9:$E$9,0)</f>
        <v>1</v>
      </c>
      <c r="G10" s="90">
        <f>RANK(G9,$D$9:$E$9,0)</f>
        <v>1</v>
      </c>
      <c r="H10" s="68">
        <f>RANK(H9,$D$9:$E$9,0)</f>
        <v>1</v>
      </c>
    </row>
  </sheetData>
  <mergeCells count="2">
    <mergeCell ref="C2:C3"/>
    <mergeCell ref="B10:C1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8FB6845E3FCE143888E2C7029F91D7F" ma:contentTypeVersion="1" ma:contentTypeDescription="צור מסמך חדש." ma:contentTypeScope="" ma:versionID="b0f6fcf5d5883307d9c708c0f29b6d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a7d9a4f930959049207f15a5cd620021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מתזמן תאריך התחלה" ma:internalName="PublishingStartDate">
      <xsd:simpleType>
        <xsd:restriction base="dms:Unknown"/>
      </xsd:simpleType>
    </xsd:element>
    <xsd:element name="PublishingExpirationDate" ma:index="9" nillable="true" ma:displayName="מתזמן תאריך סיום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2A3C58-72AF-4DE2-AEFF-35B7A9F6CF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930A5A2-EAB3-4265-B8BC-F8A715A53D7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293BF11B-2CCC-4252-989E-C5A059E29D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תנאי סף</vt:lpstr>
      <vt:lpstr>איכות</vt:lpstr>
      <vt:lpstr>מחיר וסיכום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מפל יחצ 2016</dc:title>
  <dc:creator>Shlomi Turgeman</dc:creator>
  <cp:lastModifiedBy>Shiran Babayof</cp:lastModifiedBy>
  <dcterms:created xsi:type="dcterms:W3CDTF">2014-12-25T12:44:42Z</dcterms:created>
  <dcterms:modified xsi:type="dcterms:W3CDTF">2016-05-26T09:47:00Z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0x010100A8FB6845E3FCE143888E2C7029F91D7F</vt:lpwstr>
  </property>
</Properties>
</file>